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jglavicic\Desktop\"/>
    </mc:Choice>
  </mc:AlternateContent>
  <xr:revisionPtr revIDLastSave="0" documentId="13_ncr:1_{FCFE46DC-1D14-474B-9660-AFC3D6B6F9EC}"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c r="H321" i="9"/>
  <c r="G321" i="9"/>
  <c r="E321" i="9" s="1"/>
  <c r="B321" i="9" s="1"/>
  <c r="F321" i="9"/>
  <c r="H320" i="9"/>
  <c r="G320" i="9"/>
  <c r="F320" i="9"/>
  <c r="E320" i="9"/>
  <c r="B320" i="9"/>
  <c r="H319" i="9"/>
  <c r="G319" i="9"/>
  <c r="E319" i="9" s="1"/>
  <c r="B319" i="9" s="1"/>
  <c r="F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E311" i="9" s="1"/>
  <c r="B311" i="9" s="1"/>
  <c r="F311" i="9"/>
  <c r="H310" i="9"/>
  <c r="G310" i="9"/>
  <c r="E310" i="9" s="1"/>
  <c r="B310" i="9" s="1"/>
  <c r="F310" i="9"/>
  <c r="F309" i="9"/>
  <c r="F308" i="9"/>
  <c r="H307" i="9"/>
  <c r="G307" i="9"/>
  <c r="E307" i="9" s="1"/>
  <c r="B307" i="9" s="1"/>
  <c r="F307" i="9"/>
  <c r="F306" i="9"/>
  <c r="H305" i="9"/>
  <c r="G305" i="9"/>
  <c r="F305" i="9"/>
  <c r="E305" i="9"/>
  <c r="B305" i="9"/>
  <c r="H304" i="9"/>
  <c r="G304" i="9"/>
  <c r="F304" i="9"/>
  <c r="E304" i="9"/>
  <c r="B304" i="9"/>
  <c r="H303" i="9"/>
  <c r="G303" i="9"/>
  <c r="F303" i="9"/>
  <c r="E303" i="9"/>
  <c r="B303" i="9"/>
  <c r="F302" i="9"/>
  <c r="F301" i="9"/>
  <c r="F300" i="9"/>
  <c r="F299" i="9"/>
  <c r="F298" i="9"/>
  <c r="F297" i="9"/>
  <c r="L296" i="9"/>
  <c r="F296" i="9" s="1"/>
  <c r="H296" i="9"/>
  <c r="F295" i="9"/>
  <c r="I294" i="9"/>
  <c r="H294" i="9"/>
  <c r="F294" i="9"/>
  <c r="E293" i="9"/>
  <c r="M292" i="9"/>
  <c r="F292" i="9" s="1"/>
  <c r="B292" i="9" s="1"/>
  <c r="L292" i="9"/>
  <c r="E292" i="9"/>
  <c r="M291" i="9"/>
  <c r="F291" i="9" s="1"/>
  <c r="B291" i="9" s="1"/>
  <c r="L291" i="9"/>
  <c r="E291" i="9"/>
  <c r="M290" i="9"/>
  <c r="F290" i="9" s="1"/>
  <c r="B290" i="9" s="1"/>
  <c r="L290" i="9"/>
  <c r="E290" i="9"/>
  <c r="M289" i="9"/>
  <c r="F289" i="9" s="1"/>
  <c r="B289" i="9" s="1"/>
  <c r="L289" i="9"/>
  <c r="E289" i="9"/>
  <c r="M288" i="9"/>
  <c r="F288" i="9" s="1"/>
  <c r="B288" i="9" s="1"/>
  <c r="L288" i="9"/>
  <c r="E288" i="9"/>
  <c r="M287" i="9"/>
  <c r="L287" i="9"/>
  <c r="F287" i="9" s="1"/>
  <c r="B287" i="9" s="1"/>
  <c r="E287" i="9"/>
  <c r="M286" i="9"/>
  <c r="L286" i="9"/>
  <c r="F286" i="9" s="1"/>
  <c r="B286" i="9" s="1"/>
  <c r="E286" i="9"/>
  <c r="M285" i="9"/>
  <c r="L285" i="9"/>
  <c r="F285" i="9"/>
  <c r="E285" i="9"/>
  <c r="B285" i="9"/>
  <c r="M284" i="9"/>
  <c r="L284" i="9"/>
  <c r="F284" i="9" s="1"/>
  <c r="B284" i="9" s="1"/>
  <c r="E284" i="9"/>
  <c r="M283" i="9"/>
  <c r="L283" i="9"/>
  <c r="F283" i="9"/>
  <c r="E283" i="9"/>
  <c r="B283" i="9"/>
  <c r="M282" i="9"/>
  <c r="L282" i="9"/>
  <c r="F282" i="9"/>
  <c r="E282" i="9"/>
  <c r="B282" i="9"/>
  <c r="M281" i="9"/>
  <c r="L281" i="9"/>
  <c r="F281" i="9" s="1"/>
  <c r="B281" i="9" s="1"/>
  <c r="E281" i="9"/>
  <c r="M280" i="9"/>
  <c r="L280" i="9"/>
  <c r="F280" i="9" s="1"/>
  <c r="B280" i="9" s="1"/>
  <c r="E280" i="9"/>
  <c r="M279" i="9"/>
  <c r="L279" i="9"/>
  <c r="F279" i="9"/>
  <c r="B279" i="9" s="1"/>
  <c r="E279" i="9"/>
  <c r="M278" i="9"/>
  <c r="L278" i="9"/>
  <c r="F278" i="9"/>
  <c r="B278" i="9" s="1"/>
  <c r="E278" i="9"/>
  <c r="M277" i="9"/>
  <c r="L277" i="9"/>
  <c r="F277" i="9" s="1"/>
  <c r="B277" i="9" s="1"/>
  <c r="E277" i="9"/>
  <c r="M276" i="9"/>
  <c r="L276" i="9"/>
  <c r="F276" i="9" s="1"/>
  <c r="B276" i="9" s="1"/>
  <c r="E276" i="9"/>
  <c r="M275" i="9"/>
  <c r="L275" i="9"/>
  <c r="F275" i="9" s="1"/>
  <c r="B275" i="9" s="1"/>
  <c r="E275" i="9"/>
  <c r="M274" i="9"/>
  <c r="L274" i="9"/>
  <c r="F274" i="9" s="1"/>
  <c r="B274" i="9" s="1"/>
  <c r="E274" i="9"/>
  <c r="M273" i="9"/>
  <c r="L273" i="9"/>
  <c r="F273" i="9" s="1"/>
  <c r="B273" i="9" s="1"/>
  <c r="E273" i="9"/>
  <c r="M272" i="9"/>
  <c r="L272" i="9"/>
  <c r="F272" i="9" s="1"/>
  <c r="B272" i="9" s="1"/>
  <c r="E272" i="9"/>
  <c r="M271" i="9"/>
  <c r="L271" i="9"/>
  <c r="F271" i="9" s="1"/>
  <c r="B271" i="9" s="1"/>
  <c r="E271" i="9"/>
  <c r="M270" i="9"/>
  <c r="L270" i="9"/>
  <c r="F270" i="9"/>
  <c r="B270" i="9" s="1"/>
  <c r="E270" i="9"/>
  <c r="M269" i="9"/>
  <c r="L269" i="9"/>
  <c r="F269" i="9" s="1"/>
  <c r="B269" i="9" s="1"/>
  <c r="E269" i="9"/>
  <c r="M268" i="9"/>
  <c r="L268" i="9"/>
  <c r="F268" i="9" s="1"/>
  <c r="B268" i="9" s="1"/>
  <c r="E268" i="9"/>
  <c r="M267" i="9"/>
  <c r="L267" i="9"/>
  <c r="F267" i="9" s="1"/>
  <c r="B267" i="9" s="1"/>
  <c r="E267" i="9"/>
  <c r="M266" i="9"/>
  <c r="L266" i="9"/>
  <c r="F266" i="9" s="1"/>
  <c r="B266" i="9" s="1"/>
  <c r="E266" i="9"/>
  <c r="M265" i="9"/>
  <c r="L265" i="9"/>
  <c r="F265" i="9" s="1"/>
  <c r="B265" i="9" s="1"/>
  <c r="E265" i="9"/>
  <c r="M264" i="9"/>
  <c r="L264" i="9"/>
  <c r="F264" i="9" s="1"/>
  <c r="B264" i="9" s="1"/>
  <c r="E264" i="9"/>
  <c r="M263" i="9"/>
  <c r="L263" i="9"/>
  <c r="F263" i="9"/>
  <c r="B263" i="9" s="1"/>
  <c r="E263" i="9"/>
  <c r="M262" i="9"/>
  <c r="L262" i="9"/>
  <c r="F262" i="9" s="1"/>
  <c r="B262" i="9" s="1"/>
  <c r="E262" i="9"/>
  <c r="M261" i="9"/>
  <c r="L261" i="9"/>
  <c r="F261" i="9" s="1"/>
  <c r="B261" i="9" s="1"/>
  <c r="E261" i="9"/>
  <c r="M260" i="9"/>
  <c r="L260" i="9"/>
  <c r="F260" i="9" s="1"/>
  <c r="B260" i="9" s="1"/>
  <c r="E260" i="9"/>
  <c r="M259" i="9"/>
  <c r="F259" i="9" s="1"/>
  <c r="B259" i="9" s="1"/>
  <c r="L259" i="9"/>
  <c r="E259" i="9"/>
  <c r="M258" i="9"/>
  <c r="F258" i="9" s="1"/>
  <c r="B258" i="9" s="1"/>
  <c r="L258" i="9"/>
  <c r="E258" i="9"/>
  <c r="M257" i="9"/>
  <c r="L257" i="9"/>
  <c r="F257" i="9" s="1"/>
  <c r="B257" i="9" s="1"/>
  <c r="E257" i="9"/>
  <c r="M256" i="9"/>
  <c r="F256" i="9" s="1"/>
  <c r="B256" i="9" s="1"/>
  <c r="L256" i="9"/>
  <c r="E256" i="9"/>
  <c r="M255" i="9"/>
  <c r="L255" i="9"/>
  <c r="F255" i="9"/>
  <c r="E255" i="9"/>
  <c r="M254" i="9"/>
  <c r="L254" i="9"/>
  <c r="F254" i="9" s="1"/>
  <c r="B254" i="9" s="1"/>
  <c r="E254" i="9"/>
  <c r="M253" i="9"/>
  <c r="L253" i="9"/>
  <c r="F253" i="9" s="1"/>
  <c r="B253" i="9" s="1"/>
  <c r="E253" i="9"/>
  <c r="M252" i="9"/>
  <c r="L252" i="9"/>
  <c r="F252" i="9" s="1"/>
  <c r="E252" i="9"/>
  <c r="M251" i="9"/>
  <c r="L251" i="9"/>
  <c r="E251" i="9"/>
  <c r="M250" i="9"/>
  <c r="L250" i="9"/>
  <c r="F250" i="9" s="1"/>
  <c r="B250" i="9" s="1"/>
  <c r="E250" i="9"/>
  <c r="M249" i="9"/>
  <c r="L249" i="9"/>
  <c r="E249" i="9"/>
  <c r="M248" i="9"/>
  <c r="L248" i="9"/>
  <c r="F248" i="9" s="1"/>
  <c r="B248" i="9" s="1"/>
  <c r="E248" i="9"/>
  <c r="M247" i="9"/>
  <c r="L247" i="9"/>
  <c r="F247" i="9" s="1"/>
  <c r="E247" i="9"/>
  <c r="B247" i="9" s="1"/>
  <c r="M246" i="9"/>
  <c r="L246" i="9"/>
  <c r="F246" i="9" s="1"/>
  <c r="E246" i="9"/>
  <c r="B246" i="9" s="1"/>
  <c r="M245" i="9"/>
  <c r="L245" i="9"/>
  <c r="F245" i="9" s="1"/>
  <c r="B245" i="9" s="1"/>
  <c r="E245" i="9"/>
  <c r="M244" i="9"/>
  <c r="L244" i="9"/>
  <c r="F244" i="9" s="1"/>
  <c r="E244" i="9"/>
  <c r="M243" i="9"/>
  <c r="L243" i="9"/>
  <c r="F243" i="9" s="1"/>
  <c r="B243" i="9" s="1"/>
  <c r="E243" i="9"/>
  <c r="M242" i="9"/>
  <c r="L242" i="9"/>
  <c r="F242" i="9" s="1"/>
  <c r="E242" i="9"/>
  <c r="M241" i="9"/>
  <c r="L241" i="9"/>
  <c r="E241" i="9"/>
  <c r="M240" i="9"/>
  <c r="L240" i="9"/>
  <c r="E240" i="9"/>
  <c r="M239" i="9"/>
  <c r="L239" i="9"/>
  <c r="E239" i="9"/>
  <c r="M238" i="9"/>
  <c r="L238" i="9"/>
  <c r="F238" i="9"/>
  <c r="B238" i="9" s="1"/>
  <c r="E238" i="9"/>
  <c r="M237" i="9"/>
  <c r="L237" i="9"/>
  <c r="F237" i="9" s="1"/>
  <c r="E237" i="9"/>
  <c r="M236" i="9"/>
  <c r="L236" i="9"/>
  <c r="E236" i="9"/>
  <c r="M235" i="9"/>
  <c r="L235" i="9"/>
  <c r="F235" i="9"/>
  <c r="B235" i="9" s="1"/>
  <c r="E235" i="9"/>
  <c r="M234" i="9"/>
  <c r="L234" i="9"/>
  <c r="F234" i="9" s="1"/>
  <c r="E234" i="9"/>
  <c r="M233" i="9"/>
  <c r="L233" i="9"/>
  <c r="F233" i="9" s="1"/>
  <c r="E233" i="9"/>
  <c r="M232" i="9"/>
  <c r="L232" i="9"/>
  <c r="F232" i="9" s="1"/>
  <c r="E232" i="9"/>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E154" i="9"/>
  <c r="B154" i="9" s="1"/>
  <c r="H153" i="9"/>
  <c r="G153" i="9"/>
  <c r="E153" i="9" s="1"/>
  <c r="B153" i="9" s="1"/>
  <c r="F153" i="9"/>
  <c r="H152" i="9"/>
  <c r="E152" i="9" s="1"/>
  <c r="B152" i="9" s="1"/>
  <c r="G152" i="9"/>
  <c r="F152" i="9"/>
  <c r="H151" i="9"/>
  <c r="G151" i="9"/>
  <c r="F151" i="9"/>
  <c r="E151" i="9"/>
  <c r="B151" i="9" s="1"/>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E114" i="9" s="1"/>
  <c r="B114" i="9" s="1"/>
  <c r="F114" i="9"/>
  <c r="H113" i="9"/>
  <c r="G113" i="9"/>
  <c r="E113" i="9" s="1"/>
  <c r="B113" i="9" s="1"/>
  <c r="F113" i="9"/>
  <c r="H112" i="9"/>
  <c r="G112" i="9"/>
  <c r="F112" i="9"/>
  <c r="H111" i="9"/>
  <c r="G111" i="9"/>
  <c r="E111" i="9" s="1"/>
  <c r="B111" i="9" s="1"/>
  <c r="F111" i="9"/>
  <c r="H110" i="9"/>
  <c r="G110" i="9"/>
  <c r="F110" i="9"/>
  <c r="E110" i="9"/>
  <c r="B110" i="9" s="1"/>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H101" i="9"/>
  <c r="G101" i="9"/>
  <c r="E101" i="9" s="1"/>
  <c r="B101" i="9" s="1"/>
  <c r="F101" i="9"/>
  <c r="H100" i="9"/>
  <c r="G100" i="9"/>
  <c r="E100" i="9" s="1"/>
  <c r="B100" i="9" s="1"/>
  <c r="F100" i="9"/>
  <c r="H99" i="9"/>
  <c r="G99" i="9"/>
  <c r="E99" i="9" s="1"/>
  <c r="B99" i="9" s="1"/>
  <c r="F99" i="9"/>
  <c r="H98" i="9"/>
  <c r="G98" i="9"/>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G83" i="9"/>
  <c r="E83" i="9" s="1"/>
  <c r="B83" i="9" s="1"/>
  <c r="F83" i="9"/>
  <c r="H82" i="9"/>
  <c r="G82" i="9"/>
  <c r="E82" i="9" s="1"/>
  <c r="B82" i="9" s="1"/>
  <c r="F82" i="9"/>
  <c r="H81" i="9"/>
  <c r="G81" i="9"/>
  <c r="F81" i="9"/>
  <c r="H80" i="9"/>
  <c r="G80" i="9"/>
  <c r="E80" i="9" s="1"/>
  <c r="B80" i="9" s="1"/>
  <c r="F80" i="9"/>
  <c r="H79" i="9"/>
  <c r="G79" i="9"/>
  <c r="F79" i="9"/>
  <c r="E79" i="9"/>
  <c r="B79" i="9" s="1"/>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F70" i="9"/>
  <c r="H69" i="9"/>
  <c r="G69" i="9"/>
  <c r="F69" i="9"/>
  <c r="E69" i="9"/>
  <c r="B69" i="9" s="1"/>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F59" i="9"/>
  <c r="E59" i="9"/>
  <c r="B59" i="9" s="1"/>
  <c r="H58" i="9"/>
  <c r="G58" i="9"/>
  <c r="E58" i="9" s="1"/>
  <c r="B58" i="9" s="1"/>
  <c r="F58" i="9"/>
  <c r="H57" i="9"/>
  <c r="E57" i="9" s="1"/>
  <c r="B57" i="9" s="1"/>
  <c r="G57" i="9"/>
  <c r="F57" i="9"/>
  <c r="H56" i="9"/>
  <c r="G56" i="9"/>
  <c r="F56" i="9"/>
  <c r="E56" i="9"/>
  <c r="B56" i="9"/>
  <c r="H55" i="9"/>
  <c r="G55" i="9"/>
  <c r="E55" i="9" s="1"/>
  <c r="B55" i="9" s="1"/>
  <c r="F55" i="9"/>
  <c r="H54" i="9"/>
  <c r="E54" i="9" s="1"/>
  <c r="B54" i="9" s="1"/>
  <c r="G54" i="9"/>
  <c r="F54" i="9"/>
  <c r="H53" i="9"/>
  <c r="G53" i="9"/>
  <c r="E53" i="9" s="1"/>
  <c r="B53" i="9" s="1"/>
  <c r="F53" i="9"/>
  <c r="H52" i="9"/>
  <c r="E52" i="9" s="1"/>
  <c r="B52" i="9" s="1"/>
  <c r="G52" i="9"/>
  <c r="F52" i="9"/>
  <c r="H51" i="9"/>
  <c r="G51" i="9"/>
  <c r="F51" i="9"/>
  <c r="E51" i="9"/>
  <c r="B51" i="9" s="1"/>
  <c r="H50" i="9"/>
  <c r="E50" i="9" s="1"/>
  <c r="B50" i="9" s="1"/>
  <c r="G50" i="9"/>
  <c r="F50" i="9"/>
  <c r="H49" i="9"/>
  <c r="G49" i="9"/>
  <c r="F49" i="9"/>
  <c r="H48" i="9"/>
  <c r="G48" i="9"/>
  <c r="F48" i="9"/>
  <c r="E48" i="9"/>
  <c r="B48" i="9"/>
  <c r="H47" i="9"/>
  <c r="G47" i="9"/>
  <c r="F47" i="9"/>
  <c r="E47" i="9"/>
  <c r="B47" i="9"/>
  <c r="H46" i="9"/>
  <c r="G46" i="9"/>
  <c r="F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s="1"/>
  <c r="H36" i="9"/>
  <c r="G36" i="9"/>
  <c r="E36" i="9" s="1"/>
  <c r="B36" i="9" s="1"/>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G26" i="9"/>
  <c r="F26" i="9"/>
  <c r="H25" i="9"/>
  <c r="G25" i="9"/>
  <c r="F25" i="9"/>
  <c r="F24" i="9"/>
  <c r="F4" i="9"/>
  <c r="O3" i="9"/>
  <c r="G296" i="9" s="1"/>
  <c r="I3" i="9"/>
  <c r="H3" i="9"/>
  <c r="G3" i="9"/>
  <c r="D104" i="8"/>
  <c r="I41" i="3" s="1"/>
  <c r="D97" i="8"/>
  <c r="D92" i="8"/>
  <c r="D87" i="8"/>
  <c r="D82" i="8"/>
  <c r="D77" i="8"/>
  <c r="D72" i="8"/>
  <c r="C1648" i="1" s="1"/>
  <c r="D67" i="8"/>
  <c r="C1643" i="1" s="1"/>
  <c r="D62" i="8"/>
  <c r="C1638" i="1" s="1"/>
  <c r="D57" i="8"/>
  <c r="C1633" i="1" s="1"/>
  <c r="D52" i="8"/>
  <c r="C1628" i="1" s="1"/>
  <c r="D51" i="8"/>
  <c r="D46" i="8"/>
  <c r="C1622" i="1" s="1"/>
  <c r="D37" i="8"/>
  <c r="C1613" i="1" s="1"/>
  <c r="D27" i="8"/>
  <c r="D18" i="8"/>
  <c r="C1594" i="1" s="1"/>
  <c r="D8" i="8"/>
  <c r="C1584" i="1" s="1"/>
  <c r="D6" i="8"/>
  <c r="E44" i="7"/>
  <c r="D1576" i="1" s="1"/>
  <c r="D44" i="7"/>
  <c r="C1576" i="1" s="1"/>
  <c r="E39" i="7"/>
  <c r="D39" i="7"/>
  <c r="E30" i="7"/>
  <c r="D1562" i="1" s="1"/>
  <c r="D30" i="7"/>
  <c r="C1562" i="1" s="1"/>
  <c r="E23" i="7"/>
  <c r="D1555" i="1" s="1"/>
  <c r="D23" i="7"/>
  <c r="C1555" i="1" s="1"/>
  <c r="E22" i="7"/>
  <c r="D1554" i="1" s="1"/>
  <c r="D22" i="7"/>
  <c r="C1554" i="1" s="1"/>
  <c r="E14" i="7"/>
  <c r="D1546" i="1" s="1"/>
  <c r="D14" i="7"/>
  <c r="C1546" i="1" s="1"/>
  <c r="E7" i="7"/>
  <c r="D1539" i="1" s="1"/>
  <c r="D7" i="7"/>
  <c r="E6"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E250" i="5" s="1"/>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E202" i="5" s="1"/>
  <c r="D203"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2" i="5" s="1"/>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F534" i="4"/>
  <c r="F533" i="4"/>
  <c r="E532" i="4"/>
  <c r="D526" i="1" s="1"/>
  <c r="D532" i="4"/>
  <c r="F531" i="4"/>
  <c r="F530" i="4"/>
  <c r="F529" i="4"/>
  <c r="E529" i="4"/>
  <c r="D523" i="1" s="1"/>
  <c r="D529" i="4"/>
  <c r="C523" i="1" s="1"/>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31"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5" i="4"/>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14" i="4"/>
  <c r="F313" i="4"/>
  <c r="F312" i="4"/>
  <c r="F311" i="4"/>
  <c r="E310" i="4"/>
  <c r="D305" i="1" s="1"/>
  <c r="D310"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9" i="4"/>
  <c r="F268" i="4"/>
  <c r="F267" i="4"/>
  <c r="F266" i="4"/>
  <c r="F265" i="4"/>
  <c r="F264" i="4"/>
  <c r="E263" i="4"/>
  <c r="D259" i="1" s="1"/>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D152" i="4"/>
  <c r="F151" i="4"/>
  <c r="F150" i="4"/>
  <c r="F149" i="4"/>
  <c r="F148" i="4"/>
  <c r="F147" i="4"/>
  <c r="F146" i="4"/>
  <c r="F145" i="4"/>
  <c r="F144" i="4"/>
  <c r="F143" i="4"/>
  <c r="F142" i="4"/>
  <c r="E141" i="4"/>
  <c r="D137" i="1" s="1"/>
  <c r="D141" i="4"/>
  <c r="E140" i="4"/>
  <c r="D136" i="1" s="1"/>
  <c r="D140" i="4"/>
  <c r="F139" i="4"/>
  <c r="F138" i="4"/>
  <c r="F137" i="4"/>
  <c r="F136" i="4"/>
  <c r="E135" i="4"/>
  <c r="D135" i="4"/>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12" i="4"/>
  <c r="F111" i="4"/>
  <c r="F110" i="4"/>
  <c r="F109" i="4"/>
  <c r="F108" i="4"/>
  <c r="E107" i="4"/>
  <c r="D103" i="1" s="1"/>
  <c r="D107" i="4"/>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D6" i="4"/>
  <c r="G41" i="3"/>
  <c r="B41" i="3"/>
  <c r="G40" i="3"/>
  <c r="B40" i="3"/>
  <c r="G39" i="3"/>
  <c r="B39" i="3"/>
  <c r="H38" i="3"/>
  <c r="G38" i="3"/>
  <c r="B38" i="3"/>
  <c r="I36" i="3"/>
  <c r="H36" i="3"/>
  <c r="G36" i="3"/>
  <c r="B36" i="3"/>
  <c r="G35" i="3"/>
  <c r="B35" i="3"/>
  <c r="I34" i="3"/>
  <c r="H34"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H18" i="3"/>
  <c r="G18" i="3"/>
  <c r="B18" i="3"/>
  <c r="H17" i="3"/>
  <c r="G17" i="3"/>
  <c r="B17" i="3"/>
  <c r="H10" i="3" a="1"/>
  <c r="H10" i="3"/>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G1053" i="1"/>
  <c r="D1053" i="1"/>
  <c r="C1053" i="1"/>
  <c r="H1053" i="1" s="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C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B233" i="9" l="1"/>
  <c r="F249" i="9"/>
  <c r="B249" i="9" s="1"/>
  <c r="B234" i="9"/>
  <c r="E112" i="9"/>
  <c r="B112" i="9" s="1"/>
  <c r="E98" i="9"/>
  <c r="B98" i="9" s="1"/>
  <c r="E49" i="9"/>
  <c r="B49" i="9" s="1"/>
  <c r="E46" i="9"/>
  <c r="B46" i="9" s="1"/>
  <c r="E31" i="9"/>
  <c r="B31" i="9" s="1"/>
  <c r="E26" i="9"/>
  <c r="B26" i="9" s="1"/>
  <c r="E25" i="9"/>
  <c r="B25" i="9" s="1"/>
  <c r="B242" i="9"/>
  <c r="B255" i="9"/>
  <c r="F251" i="9"/>
  <c r="B251" i="9" s="1"/>
  <c r="B244" i="9"/>
  <c r="E102" i="9"/>
  <c r="B102" i="9" s="1"/>
  <c r="B252" i="9"/>
  <c r="E294" i="9"/>
  <c r="B294" i="9" s="1"/>
  <c r="B232" i="9"/>
  <c r="B231" i="9"/>
  <c r="B237" i="9"/>
  <c r="G990" i="1"/>
  <c r="H990" i="1"/>
  <c r="G114" i="1"/>
  <c r="H114" i="1"/>
  <c r="H93" i="1"/>
  <c r="G93" i="1"/>
  <c r="C1603" i="1"/>
  <c r="D25" i="8"/>
  <c r="C1601" i="1" s="1"/>
  <c r="E296" i="9"/>
  <c r="B296" i="9" s="1"/>
  <c r="D265" i="1"/>
  <c r="E262" i="4"/>
  <c r="D258" i="1" s="1"/>
  <c r="E81" i="9"/>
  <c r="B81" i="9" s="1"/>
  <c r="F241" i="9"/>
  <c r="B241" i="9" s="1"/>
  <c r="F240" i="9"/>
  <c r="B240" i="9" s="1"/>
  <c r="F239" i="9"/>
  <c r="B239" i="9" s="1"/>
  <c r="D161" i="1"/>
  <c r="E164" i="4"/>
  <c r="D150" i="1"/>
  <c r="E153" i="4"/>
  <c r="F153" i="4" s="1"/>
  <c r="D131" i="1"/>
  <c r="E134" i="4"/>
  <c r="F236" i="9"/>
  <c r="B236" i="9" s="1"/>
  <c r="D108" i="1"/>
  <c r="E106" i="4"/>
  <c r="B70" i="9"/>
  <c r="G190" i="9"/>
  <c r="E190" i="9" s="1"/>
  <c r="B190" i="9" s="1"/>
  <c r="G174" i="9"/>
  <c r="E174" i="9" s="1"/>
  <c r="B174" i="9" s="1"/>
  <c r="G177" i="9"/>
  <c r="E177" i="9" s="1"/>
  <c r="B177" i="9" s="1"/>
  <c r="L228" i="9"/>
  <c r="H309" i="9"/>
  <c r="G309" i="9"/>
  <c r="E309" i="9" s="1"/>
  <c r="B309" i="9" s="1"/>
  <c r="H308" i="9"/>
  <c r="G308" i="9"/>
  <c r="E308" i="9" s="1"/>
  <c r="B308" i="9" s="1"/>
  <c r="G302" i="9"/>
  <c r="E302" i="9" s="1"/>
  <c r="B302" i="9" s="1"/>
  <c r="G301" i="9"/>
  <c r="E301" i="9" s="1"/>
  <c r="B301" i="9" s="1"/>
  <c r="G300" i="9"/>
  <c r="E300" i="9" s="1"/>
  <c r="B300" i="9" s="1"/>
  <c r="G226" i="9"/>
  <c r="E226" i="9" s="1"/>
  <c r="B226" i="9" s="1"/>
  <c r="M228" i="9"/>
  <c r="G227" i="9"/>
  <c r="E227" i="9" s="1"/>
  <c r="B227" i="9" s="1"/>
  <c r="G217" i="9"/>
  <c r="E217" i="9" s="1"/>
  <c r="B217" i="9" s="1"/>
  <c r="G211" i="9"/>
  <c r="E211" i="9" s="1"/>
  <c r="B211" i="9" s="1"/>
  <c r="G220" i="9"/>
  <c r="E220" i="9" s="1"/>
  <c r="B220" i="9" s="1"/>
  <c r="G215" i="9"/>
  <c r="E215" i="9" s="1"/>
  <c r="B215" i="9" s="1"/>
  <c r="G213" i="9"/>
  <c r="E213" i="9" s="1"/>
  <c r="B213" i="9" s="1"/>
  <c r="G212" i="9"/>
  <c r="E212" i="9" s="1"/>
  <c r="B212" i="9" s="1"/>
  <c r="G210" i="9"/>
  <c r="E210" i="9" s="1"/>
  <c r="B210" i="9" s="1"/>
  <c r="G209" i="9"/>
  <c r="E209" i="9" s="1"/>
  <c r="B209" i="9" s="1"/>
  <c r="G223" i="9"/>
  <c r="E223" i="9" s="1"/>
  <c r="B223" i="9" s="1"/>
  <c r="G224" i="9"/>
  <c r="E224" i="9" s="1"/>
  <c r="B224" i="9" s="1"/>
  <c r="G208" i="9"/>
  <c r="E208" i="9" s="1"/>
  <c r="B208" i="9" s="1"/>
  <c r="G214" i="9"/>
  <c r="E214" i="9" s="1"/>
  <c r="B214" i="9" s="1"/>
  <c r="G216" i="9"/>
  <c r="E216" i="9" s="1"/>
  <c r="B216" i="9" s="1"/>
  <c r="G218" i="9"/>
  <c r="E218" i="9" s="1"/>
  <c r="B218" i="9" s="1"/>
  <c r="G219" i="9"/>
  <c r="E219" i="9" s="1"/>
  <c r="B219" i="9" s="1"/>
  <c r="G221" i="9"/>
  <c r="E221" i="9" s="1"/>
  <c r="B221" i="9" s="1"/>
  <c r="G222" i="9"/>
  <c r="E222" i="9" s="1"/>
  <c r="B222" i="9" s="1"/>
  <c r="G225" i="9"/>
  <c r="E225" i="9" s="1"/>
  <c r="B225" i="9" s="1"/>
  <c r="I10" i="9"/>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6" i="9"/>
  <c r="E176" i="9" s="1"/>
  <c r="B176" i="9" s="1"/>
  <c r="G175" i="9"/>
  <c r="E175" i="9" s="1"/>
  <c r="B175" i="9" s="1"/>
  <c r="G1648" i="1"/>
  <c r="H1648" i="1"/>
  <c r="G1643" i="1"/>
  <c r="H1643" i="1"/>
  <c r="G1638" i="1"/>
  <c r="H1638" i="1"/>
  <c r="G1633" i="1"/>
  <c r="H1633" i="1"/>
  <c r="G1628" i="1"/>
  <c r="H1628" i="1"/>
  <c r="D45" i="8"/>
  <c r="C1627" i="1"/>
  <c r="G1622" i="1"/>
  <c r="H1622" i="1"/>
  <c r="G1613" i="1"/>
  <c r="H1613" i="1"/>
  <c r="G1603" i="1"/>
  <c r="H1603" i="1"/>
  <c r="G1601" i="1"/>
  <c r="H1601" i="1"/>
  <c r="G1594" i="1"/>
  <c r="H1594" i="1"/>
  <c r="G1584" i="1"/>
  <c r="H1584" i="1"/>
  <c r="C1582" i="1"/>
  <c r="D44" i="8"/>
  <c r="G342" i="9" s="1"/>
  <c r="E342" i="9" s="1"/>
  <c r="G1576" i="1"/>
  <c r="H1576" i="1"/>
  <c r="E38" i="7"/>
  <c r="D1571" i="1"/>
  <c r="C1571" i="1"/>
  <c r="D38" i="7"/>
  <c r="G1562" i="1"/>
  <c r="H1562" i="1"/>
  <c r="G1555" i="1"/>
  <c r="H1555" i="1"/>
  <c r="G1554" i="1"/>
  <c r="H1554" i="1"/>
  <c r="G1546" i="1"/>
  <c r="H1546" i="1"/>
  <c r="J1546" i="1"/>
  <c r="D6" i="7"/>
  <c r="C1539" i="1"/>
  <c r="D1538" i="1"/>
  <c r="E5" i="7"/>
  <c r="C1525" i="1"/>
  <c r="F130" i="6"/>
  <c r="F129" i="6"/>
  <c r="C1524" i="1"/>
  <c r="C1517" i="1"/>
  <c r="F122" i="6"/>
  <c r="F118" i="6"/>
  <c r="C1513" i="1"/>
  <c r="F115" i="6"/>
  <c r="C1510" i="1"/>
  <c r="F114" i="6"/>
  <c r="C1509" i="1"/>
  <c r="C1502" i="1"/>
  <c r="F107" i="6"/>
  <c r="C1494" i="1"/>
  <c r="F99" i="6"/>
  <c r="C1489" i="1"/>
  <c r="F94" i="6"/>
  <c r="C1485" i="1"/>
  <c r="F90" i="6"/>
  <c r="F89" i="6"/>
  <c r="C1484" i="1"/>
  <c r="F82" i="6"/>
  <c r="C1477" i="1"/>
  <c r="C1470" i="1"/>
  <c r="F75" i="6"/>
  <c r="F66" i="6"/>
  <c r="C1461" i="1"/>
  <c r="F61" i="6"/>
  <c r="C1456" i="1"/>
  <c r="F54" i="6"/>
  <c r="C1449" i="1"/>
  <c r="C1445" i="1"/>
  <c r="F50" i="6"/>
  <c r="F43" i="6"/>
  <c r="C1438" i="1"/>
  <c r="C1434" i="1"/>
  <c r="F39" i="6"/>
  <c r="C1431" i="1"/>
  <c r="F36" i="6"/>
  <c r="D35" i="6"/>
  <c r="F28" i="6"/>
  <c r="C1423" i="1"/>
  <c r="F22" i="6"/>
  <c r="C1417" i="1"/>
  <c r="F13" i="6"/>
  <c r="C1408" i="1"/>
  <c r="C1405" i="1"/>
  <c r="F10" i="6"/>
  <c r="C1401" i="1"/>
  <c r="F6" i="6"/>
  <c r="E141" i="6"/>
  <c r="D1400" i="1"/>
  <c r="C1400" i="1"/>
  <c r="D141" i="6"/>
  <c r="G347" i="9" s="1"/>
  <c r="E347" i="9" s="1"/>
  <c r="F5" i="6"/>
  <c r="D1254" i="1"/>
  <c r="I25" i="3"/>
  <c r="F251" i="5"/>
  <c r="D250" i="5"/>
  <c r="G338" i="9"/>
  <c r="E338" i="9" s="1"/>
  <c r="B338" i="9" s="1"/>
  <c r="F218" i="5"/>
  <c r="H337" i="9"/>
  <c r="D1206" i="1"/>
  <c r="F203" i="5"/>
  <c r="D202" i="5"/>
  <c r="F196" i="5"/>
  <c r="G336" i="9"/>
  <c r="E336" i="9" s="1"/>
  <c r="B336" i="9" s="1"/>
  <c r="E176" i="5"/>
  <c r="H19" i="9" s="1"/>
  <c r="E19" i="9" s="1"/>
  <c r="B19" i="9" s="1"/>
  <c r="H335" i="9"/>
  <c r="G335" i="9"/>
  <c r="E335" i="9" s="1"/>
  <c r="B335" i="9" s="1"/>
  <c r="F177" i="5"/>
  <c r="D176" i="5"/>
  <c r="H314" i="9"/>
  <c r="H315" i="9"/>
  <c r="F150" i="5"/>
  <c r="G314" i="9"/>
  <c r="E314" i="9" s="1"/>
  <c r="B314" i="9" s="1"/>
  <c r="G315" i="9"/>
  <c r="E315" i="9" s="1"/>
  <c r="B315" i="9" s="1"/>
  <c r="E88" i="5"/>
  <c r="H313" i="9"/>
  <c r="F89" i="5"/>
  <c r="G313" i="9"/>
  <c r="E313" i="9" s="1"/>
  <c r="B313" i="9" s="1"/>
  <c r="F71" i="5"/>
  <c r="D70" i="5"/>
  <c r="D1017" i="1"/>
  <c r="E7" i="5"/>
  <c r="H22" i="3"/>
  <c r="F7" i="5"/>
  <c r="F656" i="4"/>
  <c r="C649" i="1"/>
  <c r="C630" i="1"/>
  <c r="F636" i="4"/>
  <c r="F633" i="4"/>
  <c r="C627" i="1"/>
  <c r="C624" i="1"/>
  <c r="F630" i="4"/>
  <c r="F629" i="4"/>
  <c r="C623" i="1"/>
  <c r="C615" i="1"/>
  <c r="F621" i="4"/>
  <c r="F616" i="4"/>
  <c r="C610" i="1"/>
  <c r="C603" i="1"/>
  <c r="F609" i="4"/>
  <c r="D601" i="1"/>
  <c r="H156" i="9"/>
  <c r="G156" i="9"/>
  <c r="E156" i="9" s="1"/>
  <c r="F607" i="4"/>
  <c r="C601" i="1"/>
  <c r="C597" i="1"/>
  <c r="F603" i="4"/>
  <c r="C592" i="1"/>
  <c r="F598" i="4"/>
  <c r="C591" i="1"/>
  <c r="F597" i="4"/>
  <c r="F594" i="4"/>
  <c r="C588" i="1"/>
  <c r="F591" i="4"/>
  <c r="C585" i="1"/>
  <c r="C583" i="1"/>
  <c r="F589" i="4"/>
  <c r="C579" i="1"/>
  <c r="F585" i="4"/>
  <c r="F584" i="4"/>
  <c r="C578" i="1"/>
  <c r="C575" i="1"/>
  <c r="F581" i="4"/>
  <c r="F578" i="4"/>
  <c r="C572" i="1"/>
  <c r="F575" i="4"/>
  <c r="C569" i="1"/>
  <c r="F572" i="4"/>
  <c r="C566" i="1"/>
  <c r="F571" i="4"/>
  <c r="C565" i="1"/>
  <c r="C556" i="1"/>
  <c r="F562" i="4"/>
  <c r="F557" i="4"/>
  <c r="C551" i="1"/>
  <c r="C544" i="1"/>
  <c r="F550" i="4"/>
  <c r="F545" i="4"/>
  <c r="C539" i="1"/>
  <c r="C536" i="1"/>
  <c r="F542" i="4"/>
  <c r="D536" i="4"/>
  <c r="C531" i="1"/>
  <c r="F537" i="4"/>
  <c r="E535" i="4"/>
  <c r="D530" i="1"/>
  <c r="F532" i="4"/>
  <c r="C526" i="1"/>
  <c r="G523" i="1"/>
  <c r="H523" i="1"/>
  <c r="F526" i="4"/>
  <c r="C520" i="1"/>
  <c r="F523" i="4"/>
  <c r="C517" i="1"/>
  <c r="F522" i="4"/>
  <c r="C516" i="1"/>
  <c r="C508" i="1"/>
  <c r="F514" i="4"/>
  <c r="C503" i="1"/>
  <c r="F509" i="4"/>
  <c r="F502" i="4"/>
  <c r="C496" i="1"/>
  <c r="F497" i="4"/>
  <c r="C491" i="1"/>
  <c r="F492" i="4"/>
  <c r="C486" i="1"/>
  <c r="F491" i="4"/>
  <c r="C485" i="1"/>
  <c r="F488" i="4"/>
  <c r="C482" i="1"/>
  <c r="C479" i="1"/>
  <c r="F485" i="4"/>
  <c r="C474" i="1"/>
  <c r="F480" i="4"/>
  <c r="C473" i="1"/>
  <c r="F479" i="4"/>
  <c r="C470" i="1"/>
  <c r="F476" i="4"/>
  <c r="F473" i="4"/>
  <c r="C467" i="1"/>
  <c r="C464" i="1"/>
  <c r="F470" i="4"/>
  <c r="F467" i="4"/>
  <c r="C461" i="1"/>
  <c r="F466" i="4"/>
  <c r="C460" i="1"/>
  <c r="F457" i="4"/>
  <c r="C451" i="1"/>
  <c r="F452" i="4"/>
  <c r="C446" i="1"/>
  <c r="C439" i="1"/>
  <c r="F445" i="4"/>
  <c r="C434" i="1"/>
  <c r="F440" i="4"/>
  <c r="F437" i="4"/>
  <c r="C431" i="1"/>
  <c r="F432" i="4"/>
  <c r="C426" i="1"/>
  <c r="E430" i="4"/>
  <c r="D425" i="1"/>
  <c r="F431" i="4"/>
  <c r="C425" i="1"/>
  <c r="D430" i="4"/>
  <c r="F428" i="4"/>
  <c r="C423" i="1"/>
  <c r="E648" i="4"/>
  <c r="D642" i="1" s="1"/>
  <c r="D422" i="1"/>
  <c r="F427" i="4"/>
  <c r="D648" i="4"/>
  <c r="C422" i="1"/>
  <c r="D421" i="1"/>
  <c r="E647" i="4"/>
  <c r="D641" i="1" s="1"/>
  <c r="F426" i="4"/>
  <c r="D647" i="4"/>
  <c r="C421" i="1"/>
  <c r="F412" i="4"/>
  <c r="C407" i="1"/>
  <c r="F410" i="4"/>
  <c r="C405" i="1"/>
  <c r="F407" i="4"/>
  <c r="C402" i="1"/>
  <c r="F406" i="4"/>
  <c r="C401" i="1"/>
  <c r="F401" i="4"/>
  <c r="C396" i="1"/>
  <c r="F398" i="4"/>
  <c r="C393" i="1"/>
  <c r="C388" i="1"/>
  <c r="F393" i="4"/>
  <c r="C383" i="1"/>
  <c r="F388" i="4"/>
  <c r="C374" i="1"/>
  <c r="F379" i="4"/>
  <c r="C369" i="1"/>
  <c r="F374" i="4"/>
  <c r="F373" i="4"/>
  <c r="C368" i="1"/>
  <c r="F366" i="4"/>
  <c r="C361" i="1"/>
  <c r="F362" i="4"/>
  <c r="C357" i="1"/>
  <c r="C356" i="1"/>
  <c r="F361" i="4"/>
  <c r="D355" i="1"/>
  <c r="C355" i="1"/>
  <c r="F360" i="4"/>
  <c r="C353" i="1"/>
  <c r="F358" i="4"/>
  <c r="E354" i="4"/>
  <c r="D349" i="1" s="1"/>
  <c r="D350" i="1"/>
  <c r="F355" i="4"/>
  <c r="C350" i="1"/>
  <c r="F354" i="4"/>
  <c r="C349" i="1"/>
  <c r="C344" i="1"/>
  <c r="F349" i="4"/>
  <c r="C341" i="1"/>
  <c r="F346" i="4"/>
  <c r="F341" i="4"/>
  <c r="C336" i="1"/>
  <c r="C331" i="1"/>
  <c r="F336" i="4"/>
  <c r="F327" i="4"/>
  <c r="C322" i="1"/>
  <c r="F322" i="4"/>
  <c r="C317" i="1"/>
  <c r="F321" i="4"/>
  <c r="C316" i="1"/>
  <c r="E309" i="4"/>
  <c r="D309" i="1"/>
  <c r="F314" i="4"/>
  <c r="C309" i="1"/>
  <c r="D309" i="4"/>
  <c r="C305" i="1"/>
  <c r="F310" i="4"/>
  <c r="C294" i="1"/>
  <c r="F298" i="4"/>
  <c r="C293" i="1"/>
  <c r="F297" i="4"/>
  <c r="C285" i="1"/>
  <c r="F289" i="4"/>
  <c r="C279" i="1"/>
  <c r="F283" i="4"/>
  <c r="C274" i="1"/>
  <c r="F278" i="4"/>
  <c r="C270" i="1"/>
  <c r="F274" i="4"/>
  <c r="C269" i="1"/>
  <c r="F273" i="4"/>
  <c r="C265" i="1"/>
  <c r="F269" i="4"/>
  <c r="C259" i="1"/>
  <c r="F263" i="4"/>
  <c r="C258" i="1"/>
  <c r="F262" i="4"/>
  <c r="F257" i="4"/>
  <c r="C253" i="1"/>
  <c r="F254" i="4"/>
  <c r="C250" i="1"/>
  <c r="C246" i="1"/>
  <c r="F250" i="4"/>
  <c r="C242" i="1"/>
  <c r="F246" i="4"/>
  <c r="C238" i="1"/>
  <c r="F242" i="4"/>
  <c r="C233" i="1"/>
  <c r="F237" i="4"/>
  <c r="C230" i="1"/>
  <c r="F234" i="4"/>
  <c r="C227" i="1"/>
  <c r="F231" i="4"/>
  <c r="F230" i="4"/>
  <c r="C226" i="1"/>
  <c r="F225" i="4"/>
  <c r="C221" i="1"/>
  <c r="F222" i="4"/>
  <c r="C218" i="1"/>
  <c r="F221" i="4"/>
  <c r="C217" i="1"/>
  <c r="C212" i="1"/>
  <c r="F216" i="4"/>
  <c r="C204" i="1"/>
  <c r="F208" i="4"/>
  <c r="C199" i="1"/>
  <c r="F203" i="4"/>
  <c r="C198" i="1"/>
  <c r="F202" i="4"/>
  <c r="C190" i="1"/>
  <c r="F194" i="4"/>
  <c r="F189" i="4"/>
  <c r="C185" i="1"/>
  <c r="F178" i="4"/>
  <c r="C174" i="1"/>
  <c r="F170" i="4"/>
  <c r="C166" i="1"/>
  <c r="F165" i="4"/>
  <c r="C161" i="1"/>
  <c r="C160" i="1"/>
  <c r="F160" i="4"/>
  <c r="C156" i="1"/>
  <c r="C150" i="1"/>
  <c r="F154" i="4"/>
  <c r="C149" i="1"/>
  <c r="C148" i="1"/>
  <c r="D299" i="4"/>
  <c r="C137" i="1"/>
  <c r="F141" i="4"/>
  <c r="C136" i="1"/>
  <c r="F140" i="4"/>
  <c r="F135" i="4"/>
  <c r="C131" i="1"/>
  <c r="C130" i="1"/>
  <c r="F129" i="4"/>
  <c r="C125" i="1"/>
  <c r="C122" i="1"/>
  <c r="F126" i="4"/>
  <c r="C121" i="1"/>
  <c r="F125" i="4"/>
  <c r="F120" i="4"/>
  <c r="C116" i="1"/>
  <c r="F112" i="4"/>
  <c r="C108" i="1"/>
  <c r="F107" i="4"/>
  <c r="C103" i="1"/>
  <c r="F106" i="4"/>
  <c r="C102" i="1"/>
  <c r="F98" i="4"/>
  <c r="C94" i="1"/>
  <c r="F91" i="4"/>
  <c r="C87" i="1"/>
  <c r="F83" i="4"/>
  <c r="C79" i="1"/>
  <c r="F82" i="4"/>
  <c r="C78" i="1"/>
  <c r="C73" i="1"/>
  <c r="F77" i="4"/>
  <c r="C70" i="1"/>
  <c r="F74" i="4"/>
  <c r="F71" i="4"/>
  <c r="C67" i="1"/>
  <c r="F68" i="4"/>
  <c r="C64" i="1"/>
  <c r="C60" i="1"/>
  <c r="F64" i="4"/>
  <c r="F61" i="4"/>
  <c r="C57" i="1"/>
  <c r="F58" i="4"/>
  <c r="C54" i="1"/>
  <c r="F53" i="4"/>
  <c r="C49" i="1"/>
  <c r="F50" i="4"/>
  <c r="C46" i="1"/>
  <c r="F49" i="4"/>
  <c r="C45" i="1"/>
  <c r="F44" i="4"/>
  <c r="C40" i="1"/>
  <c r="F43" i="4"/>
  <c r="C39" i="1"/>
  <c r="C35" i="1"/>
  <c r="F39" i="4"/>
  <c r="C32" i="1"/>
  <c r="F36" i="4"/>
  <c r="F29" i="4"/>
  <c r="C25" i="1"/>
  <c r="F23" i="4"/>
  <c r="C19" i="1"/>
  <c r="F17" i="4"/>
  <c r="C13" i="1"/>
  <c r="F8" i="4"/>
  <c r="C4" i="1"/>
  <c r="F7" i="4"/>
  <c r="C3" i="1"/>
  <c r="D300" i="4"/>
  <c r="C2" i="1"/>
  <c r="H1685" i="1"/>
  <c r="G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G1669" i="1"/>
  <c r="H1669" i="1"/>
  <c r="G1668" i="1"/>
  <c r="H1668" i="1"/>
  <c r="G1667" i="1"/>
  <c r="H1667" i="1"/>
  <c r="G1666" i="1"/>
  <c r="H1666" i="1"/>
  <c r="G1665" i="1"/>
  <c r="H1665" i="1"/>
  <c r="G1664" i="1"/>
  <c r="H1664" i="1"/>
  <c r="G1663" i="1"/>
  <c r="H1663" i="1"/>
  <c r="G1662" i="1"/>
  <c r="H1662" i="1"/>
  <c r="G1661" i="1"/>
  <c r="H1661" i="1"/>
  <c r="H1660" i="1"/>
  <c r="G1660" i="1"/>
  <c r="H1659" i="1"/>
  <c r="G1659" i="1"/>
  <c r="H1658" i="1"/>
  <c r="G1658" i="1"/>
  <c r="H1657" i="1"/>
  <c r="G1657" i="1"/>
  <c r="G1656" i="1"/>
  <c r="H1656" i="1"/>
  <c r="H1655" i="1"/>
  <c r="G1655" i="1"/>
  <c r="G1654" i="1"/>
  <c r="H1654" i="1"/>
  <c r="G1653" i="1"/>
  <c r="H1653" i="1"/>
  <c r="G1652" i="1"/>
  <c r="H1652" i="1"/>
  <c r="G1651" i="1"/>
  <c r="H1651" i="1"/>
  <c r="G1650" i="1"/>
  <c r="H1650" i="1"/>
  <c r="H1649" i="1"/>
  <c r="G1649" i="1"/>
  <c r="H1647" i="1"/>
  <c r="G1647" i="1"/>
  <c r="H1646" i="1"/>
  <c r="G1646" i="1"/>
  <c r="H1645" i="1"/>
  <c r="G1645" i="1"/>
  <c r="H1644" i="1"/>
  <c r="G1644" i="1"/>
  <c r="H1642" i="1"/>
  <c r="G1642" i="1"/>
  <c r="H1641" i="1"/>
  <c r="G1641" i="1"/>
  <c r="G1640" i="1"/>
  <c r="H1640" i="1"/>
  <c r="G1639" i="1"/>
  <c r="H1639" i="1"/>
  <c r="H1637" i="1"/>
  <c r="G1637" i="1"/>
  <c r="H1636" i="1"/>
  <c r="G1636" i="1"/>
  <c r="G1635" i="1"/>
  <c r="H1635" i="1"/>
  <c r="G1634" i="1"/>
  <c r="H1634" i="1"/>
  <c r="G1632" i="1"/>
  <c r="H1632" i="1"/>
  <c r="G1631" i="1"/>
  <c r="H1631" i="1"/>
  <c r="H1630" i="1"/>
  <c r="G1630" i="1"/>
  <c r="H1629" i="1"/>
  <c r="G1629" i="1"/>
  <c r="H1626" i="1"/>
  <c r="G1626" i="1"/>
  <c r="G1625" i="1"/>
  <c r="H1625" i="1"/>
  <c r="G1624" i="1"/>
  <c r="H1624" i="1"/>
  <c r="G1623" i="1"/>
  <c r="H1623" i="1"/>
  <c r="G1619" i="1"/>
  <c r="H1619" i="1"/>
  <c r="G1618" i="1"/>
  <c r="H1618" i="1"/>
  <c r="H1617" i="1"/>
  <c r="G1617" i="1"/>
  <c r="H1616" i="1"/>
  <c r="G1616" i="1"/>
  <c r="H1615" i="1"/>
  <c r="G1615" i="1"/>
  <c r="H1614" i="1"/>
  <c r="G1614" i="1"/>
  <c r="G1612" i="1"/>
  <c r="H1612" i="1"/>
  <c r="G1611" i="1"/>
  <c r="H1611" i="1"/>
  <c r="G1610" i="1"/>
  <c r="H1610" i="1"/>
  <c r="H1609" i="1"/>
  <c r="G1609" i="1"/>
  <c r="H1608" i="1"/>
  <c r="G1608" i="1"/>
  <c r="H1607" i="1"/>
  <c r="G1607" i="1"/>
  <c r="H1606" i="1"/>
  <c r="G1606" i="1"/>
  <c r="H1605" i="1"/>
  <c r="G1605" i="1"/>
  <c r="H1604" i="1"/>
  <c r="G1604" i="1"/>
  <c r="H1602" i="1"/>
  <c r="G1602" i="1"/>
  <c r="H1600" i="1"/>
  <c r="G1600" i="1"/>
  <c r="H1599" i="1"/>
  <c r="G1599" i="1"/>
  <c r="G1598" i="1"/>
  <c r="H1598" i="1"/>
  <c r="H1597" i="1"/>
  <c r="G1597" i="1"/>
  <c r="H1596" i="1"/>
  <c r="G1596" i="1"/>
  <c r="H1595" i="1"/>
  <c r="G1595" i="1"/>
  <c r="H1593" i="1"/>
  <c r="G1593" i="1"/>
  <c r="H1592" i="1"/>
  <c r="G1592" i="1"/>
  <c r="H1591" i="1"/>
  <c r="G1591" i="1"/>
  <c r="H1590" i="1"/>
  <c r="G1590" i="1"/>
  <c r="G1589" i="1"/>
  <c r="H1589" i="1"/>
  <c r="H1588" i="1"/>
  <c r="G1588" i="1"/>
  <c r="G1587" i="1"/>
  <c r="H1587" i="1"/>
  <c r="G1586" i="1"/>
  <c r="H1586" i="1"/>
  <c r="G1585" i="1"/>
  <c r="H1585" i="1"/>
  <c r="H1583" i="1"/>
  <c r="G1583" i="1"/>
  <c r="H1581" i="1"/>
  <c r="G1581" i="1"/>
  <c r="J1580" i="1"/>
  <c r="H1580" i="1"/>
  <c r="G1580" i="1"/>
  <c r="I1580" i="1" s="1"/>
  <c r="J1579" i="1"/>
  <c r="H1579" i="1"/>
  <c r="G1579" i="1"/>
  <c r="I1579" i="1" s="1"/>
  <c r="J1578" i="1"/>
  <c r="H1578" i="1"/>
  <c r="G1578" i="1"/>
  <c r="I1578" i="1" s="1"/>
  <c r="J1577" i="1"/>
  <c r="H1577" i="1"/>
  <c r="G1577" i="1"/>
  <c r="I1577" i="1" s="1"/>
  <c r="J1575" i="1"/>
  <c r="H1575" i="1"/>
  <c r="G1575" i="1"/>
  <c r="I1575" i="1" s="1"/>
  <c r="J1574" i="1"/>
  <c r="H1574" i="1"/>
  <c r="G1574" i="1"/>
  <c r="I1574" i="1" s="1"/>
  <c r="J1573" i="1"/>
  <c r="H1573" i="1"/>
  <c r="G1573" i="1"/>
  <c r="I1573" i="1" s="1"/>
  <c r="J1572" i="1"/>
  <c r="H1572" i="1"/>
  <c r="G1572" i="1"/>
  <c r="I1572" i="1" s="1"/>
  <c r="J1569" i="1"/>
  <c r="H1569" i="1"/>
  <c r="G1569" i="1"/>
  <c r="I1569" i="1" s="1"/>
  <c r="J1568" i="1"/>
  <c r="H1568" i="1"/>
  <c r="G1568" i="1"/>
  <c r="I1568" i="1" s="1"/>
  <c r="J1567" i="1"/>
  <c r="H1567" i="1"/>
  <c r="G1567" i="1"/>
  <c r="I1567" i="1" s="1"/>
  <c r="J1566" i="1"/>
  <c r="H1566" i="1"/>
  <c r="G1566" i="1"/>
  <c r="I1566" i="1" s="1"/>
  <c r="J1565" i="1"/>
  <c r="H1565" i="1"/>
  <c r="G1565" i="1"/>
  <c r="I1565" i="1" s="1"/>
  <c r="G1564" i="1"/>
  <c r="J1564" i="1"/>
  <c r="H1564" i="1"/>
  <c r="G1563" i="1"/>
  <c r="H1563" i="1"/>
  <c r="J1563" i="1"/>
  <c r="G1561" i="1"/>
  <c r="H1561" i="1"/>
  <c r="J1561" i="1"/>
  <c r="G1560" i="1"/>
  <c r="H1560" i="1"/>
  <c r="J1560" i="1"/>
  <c r="G1559" i="1"/>
  <c r="H1559" i="1"/>
  <c r="J1559" i="1"/>
  <c r="G1558" i="1"/>
  <c r="H1558" i="1"/>
  <c r="J1558" i="1"/>
  <c r="H1557" i="1"/>
  <c r="G1557" i="1"/>
  <c r="I1557" i="1" s="1"/>
  <c r="J1557" i="1"/>
  <c r="G1556" i="1"/>
  <c r="H1556" i="1"/>
  <c r="J1556" i="1"/>
  <c r="G1553" i="1"/>
  <c r="J1553" i="1"/>
  <c r="H1553" i="1"/>
  <c r="G1552" i="1"/>
  <c r="J1552" i="1"/>
  <c r="H1552" i="1"/>
  <c r="H1551" i="1"/>
  <c r="J1551" i="1"/>
  <c r="G1551" i="1"/>
  <c r="I1551" i="1" s="1"/>
  <c r="H1550" i="1"/>
  <c r="G1550" i="1"/>
  <c r="I1550" i="1" s="1"/>
  <c r="J1550" i="1"/>
  <c r="J1549" i="1"/>
  <c r="H1549" i="1"/>
  <c r="G1549" i="1"/>
  <c r="I1549" i="1" s="1"/>
  <c r="J1548" i="1"/>
  <c r="H1548" i="1"/>
  <c r="G1548" i="1"/>
  <c r="I1548" i="1" s="1"/>
  <c r="J1547" i="1"/>
  <c r="G1547" i="1"/>
  <c r="H1547" i="1"/>
  <c r="J1545" i="1"/>
  <c r="H1545" i="1"/>
  <c r="G1545" i="1"/>
  <c r="I1545" i="1" s="1"/>
  <c r="G1544" i="1"/>
  <c r="J1544" i="1"/>
  <c r="H1544" i="1"/>
  <c r="G1543" i="1"/>
  <c r="J1543" i="1"/>
  <c r="H1543" i="1"/>
  <c r="J1542" i="1"/>
  <c r="H1542" i="1"/>
  <c r="G1542" i="1"/>
  <c r="I1542" i="1" s="1"/>
  <c r="G1541" i="1"/>
  <c r="H1541" i="1"/>
  <c r="J1541" i="1"/>
  <c r="G1540" i="1"/>
  <c r="H1540" i="1"/>
  <c r="J1540" i="1"/>
  <c r="G1535" i="1"/>
  <c r="H1535" i="1"/>
  <c r="G1534" i="1"/>
  <c r="H1534" i="1"/>
  <c r="H1533" i="1"/>
  <c r="G1533" i="1"/>
  <c r="G1532" i="1"/>
  <c r="H1532" i="1"/>
  <c r="H1531" i="1"/>
  <c r="G1531" i="1"/>
  <c r="H1530" i="1"/>
  <c r="G1530" i="1"/>
  <c r="G1529" i="1"/>
  <c r="H1529" i="1"/>
  <c r="G1528" i="1"/>
  <c r="H1528" i="1"/>
  <c r="G1527" i="1"/>
  <c r="H1527" i="1"/>
  <c r="G1526" i="1"/>
  <c r="H1526" i="1"/>
  <c r="G1523" i="1"/>
  <c r="H1523" i="1"/>
  <c r="G1522" i="1"/>
  <c r="H1522" i="1"/>
  <c r="G1521" i="1"/>
  <c r="H1521" i="1"/>
  <c r="G1520" i="1"/>
  <c r="H1520" i="1"/>
  <c r="G1519" i="1"/>
  <c r="H1519" i="1"/>
  <c r="H1518" i="1"/>
  <c r="G1518" i="1"/>
  <c r="H1516" i="1"/>
  <c r="G1516" i="1"/>
  <c r="H1515" i="1"/>
  <c r="G1515" i="1"/>
  <c r="G1514" i="1"/>
  <c r="H1514" i="1"/>
  <c r="G1512" i="1"/>
  <c r="H1512" i="1"/>
  <c r="G1511" i="1"/>
  <c r="H1511" i="1"/>
  <c r="G1508" i="1"/>
  <c r="H1508" i="1"/>
  <c r="G1507" i="1"/>
  <c r="H1507" i="1"/>
  <c r="H1506" i="1"/>
  <c r="G1506" i="1"/>
  <c r="G1505" i="1"/>
  <c r="H1505" i="1"/>
  <c r="G1504" i="1"/>
  <c r="H1504" i="1"/>
  <c r="G1503" i="1"/>
  <c r="H1503" i="1"/>
  <c r="G1501" i="1"/>
  <c r="H1501" i="1"/>
  <c r="H1500" i="1"/>
  <c r="G1500" i="1"/>
  <c r="G1499" i="1"/>
  <c r="H1499" i="1"/>
  <c r="G1498" i="1"/>
  <c r="H1498" i="1"/>
  <c r="G1497" i="1"/>
  <c r="H1497" i="1"/>
  <c r="H1496" i="1"/>
  <c r="G1496" i="1"/>
  <c r="G1495" i="1"/>
  <c r="H1495" i="1"/>
  <c r="H1493" i="1"/>
  <c r="G1493" i="1"/>
  <c r="G1492" i="1"/>
  <c r="H1492" i="1"/>
  <c r="H1491" i="1"/>
  <c r="G1491" i="1"/>
  <c r="G1490" i="1"/>
  <c r="H1490" i="1"/>
  <c r="G1488" i="1"/>
  <c r="H1488" i="1"/>
  <c r="G1487" i="1"/>
  <c r="H1487" i="1"/>
  <c r="G1486" i="1"/>
  <c r="H1486" i="1"/>
  <c r="H1483" i="1"/>
  <c r="G1483" i="1"/>
  <c r="H1482" i="1"/>
  <c r="G1482" i="1"/>
  <c r="H1481" i="1"/>
  <c r="G1481" i="1"/>
  <c r="H1480" i="1"/>
  <c r="G1480" i="1"/>
  <c r="H1479" i="1"/>
  <c r="G1479" i="1"/>
  <c r="H1478" i="1"/>
  <c r="G1478" i="1"/>
  <c r="H1476" i="1"/>
  <c r="G1476" i="1"/>
  <c r="H1475" i="1"/>
  <c r="G1475" i="1"/>
  <c r="G1474" i="1"/>
  <c r="H1474" i="1"/>
  <c r="G1473" i="1"/>
  <c r="H1473" i="1"/>
  <c r="G1472" i="1"/>
  <c r="H1472" i="1"/>
  <c r="G1471" i="1"/>
  <c r="H1471" i="1"/>
  <c r="G1469" i="1"/>
  <c r="H1469" i="1"/>
  <c r="G1468" i="1"/>
  <c r="H1468" i="1"/>
  <c r="H1467" i="1"/>
  <c r="G1467" i="1"/>
  <c r="G1466" i="1"/>
  <c r="H1466" i="1"/>
  <c r="H1465" i="1"/>
  <c r="G1465" i="1"/>
  <c r="G1464" i="1"/>
  <c r="H1464" i="1"/>
  <c r="H1463" i="1"/>
  <c r="G1463" i="1"/>
  <c r="G1462" i="1"/>
  <c r="H1462" i="1"/>
  <c r="H1460" i="1"/>
  <c r="G1460" i="1"/>
  <c r="H1459" i="1"/>
  <c r="G1459" i="1"/>
  <c r="G1458" i="1"/>
  <c r="H1458" i="1"/>
  <c r="G1457" i="1"/>
  <c r="H1457" i="1"/>
  <c r="G1455" i="1"/>
  <c r="H1455" i="1"/>
  <c r="G1454" i="1"/>
  <c r="H1454" i="1"/>
  <c r="H1453" i="1"/>
  <c r="G1453" i="1"/>
  <c r="H1452" i="1"/>
  <c r="G1452" i="1"/>
  <c r="H1451" i="1"/>
  <c r="G1451" i="1"/>
  <c r="H1450" i="1"/>
  <c r="G1450" i="1"/>
  <c r="H1448" i="1"/>
  <c r="G1448" i="1"/>
  <c r="H1447" i="1"/>
  <c r="G1447" i="1"/>
  <c r="H1446" i="1"/>
  <c r="G1446" i="1"/>
  <c r="G1444" i="1"/>
  <c r="H1444" i="1"/>
  <c r="G1443" i="1"/>
  <c r="H1443" i="1"/>
  <c r="G1442" i="1"/>
  <c r="H1442" i="1"/>
  <c r="H1441" i="1"/>
  <c r="G1441" i="1"/>
  <c r="H1440" i="1"/>
  <c r="G1440" i="1"/>
  <c r="H1439" i="1"/>
  <c r="G1439" i="1"/>
  <c r="H1437" i="1"/>
  <c r="G1437" i="1"/>
  <c r="H1436" i="1"/>
  <c r="G1436" i="1"/>
  <c r="H1435" i="1"/>
  <c r="G1435" i="1"/>
  <c r="H1433" i="1"/>
  <c r="G1433" i="1"/>
  <c r="H1432" i="1"/>
  <c r="G1432" i="1"/>
  <c r="H1429" i="1"/>
  <c r="G1429" i="1"/>
  <c r="H1428" i="1"/>
  <c r="G1428" i="1"/>
  <c r="H1427" i="1"/>
  <c r="G1427" i="1"/>
  <c r="H1426" i="1"/>
  <c r="G1426" i="1"/>
  <c r="H1425" i="1"/>
  <c r="G1425" i="1"/>
  <c r="H1424" i="1"/>
  <c r="G1424" i="1"/>
  <c r="H1422" i="1"/>
  <c r="G1422" i="1"/>
  <c r="H1421" i="1"/>
  <c r="G1421" i="1"/>
  <c r="H1420" i="1"/>
  <c r="G1420" i="1"/>
  <c r="H1419" i="1"/>
  <c r="G1419" i="1"/>
  <c r="H1418" i="1"/>
  <c r="G1418" i="1"/>
  <c r="H1416" i="1"/>
  <c r="G1416" i="1"/>
  <c r="H1415" i="1"/>
  <c r="G1415" i="1"/>
  <c r="H1414" i="1"/>
  <c r="G1414" i="1"/>
  <c r="H1413" i="1"/>
  <c r="G1413" i="1"/>
  <c r="H1412" i="1"/>
  <c r="G1412" i="1"/>
  <c r="H1411" i="1"/>
  <c r="G1411" i="1"/>
  <c r="H1410" i="1"/>
  <c r="G1410" i="1"/>
  <c r="H1409" i="1"/>
  <c r="G1409" i="1"/>
  <c r="H1407" i="1"/>
  <c r="G1407" i="1"/>
  <c r="H1406" i="1"/>
  <c r="G1406" i="1"/>
  <c r="H1404" i="1"/>
  <c r="G1404" i="1"/>
  <c r="H1403" i="1"/>
  <c r="G1403" i="1"/>
  <c r="H1402" i="1"/>
  <c r="G1402" i="1"/>
  <c r="H1399" i="1"/>
  <c r="G1399" i="1"/>
  <c r="H1398" i="1"/>
  <c r="G1398" i="1"/>
  <c r="H1397" i="1"/>
  <c r="G1397" i="1"/>
  <c r="H1396" i="1"/>
  <c r="G1396" i="1"/>
  <c r="H1395" i="1"/>
  <c r="G1395" i="1"/>
  <c r="H1394" i="1"/>
  <c r="G1394" i="1"/>
  <c r="H1393" i="1"/>
  <c r="G1393" i="1"/>
  <c r="H1392" i="1"/>
  <c r="G1392" i="1"/>
  <c r="H1391" i="1"/>
  <c r="G1391" i="1"/>
  <c r="G1390" i="1"/>
  <c r="H1390" i="1"/>
  <c r="H1389" i="1"/>
  <c r="G1389" i="1"/>
  <c r="G1388" i="1"/>
  <c r="H1388" i="1"/>
  <c r="G1387" i="1"/>
  <c r="H1387" i="1"/>
  <c r="G1386" i="1"/>
  <c r="H1386" i="1"/>
  <c r="G1385" i="1"/>
  <c r="H1385" i="1"/>
  <c r="G1384" i="1"/>
  <c r="H1384" i="1"/>
  <c r="H1383" i="1"/>
  <c r="G1383" i="1"/>
  <c r="H1382" i="1"/>
  <c r="G1382" i="1"/>
  <c r="G1381" i="1"/>
  <c r="H1381" i="1"/>
  <c r="G1380" i="1"/>
  <c r="H1380" i="1"/>
  <c r="G1379" i="1"/>
  <c r="H1379" i="1"/>
  <c r="H1378" i="1"/>
  <c r="G1378" i="1"/>
  <c r="H1377" i="1"/>
  <c r="G1377" i="1"/>
  <c r="G1376" i="1"/>
  <c r="H1376" i="1"/>
  <c r="H1375" i="1"/>
  <c r="G1375" i="1"/>
  <c r="H1374" i="1"/>
  <c r="G1374" i="1"/>
  <c r="G1373" i="1"/>
  <c r="H1373" i="1"/>
  <c r="H1372" i="1"/>
  <c r="G1372" i="1"/>
  <c r="H1371" i="1"/>
  <c r="G1371" i="1"/>
  <c r="G1370" i="1"/>
  <c r="H1370" i="1"/>
  <c r="H1369" i="1"/>
  <c r="G1369" i="1"/>
  <c r="H1368" i="1"/>
  <c r="G1368" i="1"/>
  <c r="H1367" i="1"/>
  <c r="G1367" i="1"/>
  <c r="H1366" i="1"/>
  <c r="G1366" i="1"/>
  <c r="H1365" i="1"/>
  <c r="G1365" i="1"/>
  <c r="H1364" i="1"/>
  <c r="G1364" i="1"/>
  <c r="H1363" i="1"/>
  <c r="G1363" i="1"/>
  <c r="H1362" i="1"/>
  <c r="G1362" i="1"/>
  <c r="H1361" i="1"/>
  <c r="G1361" i="1"/>
  <c r="G1360" i="1"/>
  <c r="H1360" i="1"/>
  <c r="G1359" i="1"/>
  <c r="H1359" i="1"/>
  <c r="H1358" i="1"/>
  <c r="G1358" i="1"/>
  <c r="H1357" i="1"/>
  <c r="G1357" i="1"/>
  <c r="H1356" i="1"/>
  <c r="G1356" i="1"/>
  <c r="G1355" i="1"/>
  <c r="H1355" i="1"/>
  <c r="H1354" i="1"/>
  <c r="G1354" i="1"/>
  <c r="H1353" i="1"/>
  <c r="G1353" i="1"/>
  <c r="G1352" i="1"/>
  <c r="H1352" i="1"/>
  <c r="G1351" i="1"/>
  <c r="H1351" i="1"/>
  <c r="G1350" i="1"/>
  <c r="H1350" i="1"/>
  <c r="G1349" i="1"/>
  <c r="H1349" i="1"/>
  <c r="G1348" i="1"/>
  <c r="H1348" i="1"/>
  <c r="H1347" i="1"/>
  <c r="G1347" i="1"/>
  <c r="H1346" i="1"/>
  <c r="G1346" i="1"/>
  <c r="G1345" i="1"/>
  <c r="H1345" i="1"/>
  <c r="G1344" i="1"/>
  <c r="H1344" i="1"/>
  <c r="H1343" i="1"/>
  <c r="G1343" i="1"/>
  <c r="H1342" i="1"/>
  <c r="G1342" i="1"/>
  <c r="H1341" i="1"/>
  <c r="G1341" i="1"/>
  <c r="H1340" i="1"/>
  <c r="G1340" i="1"/>
  <c r="G1339" i="1"/>
  <c r="H1339" i="1"/>
  <c r="G1338" i="1"/>
  <c r="H1338" i="1"/>
  <c r="H1337" i="1"/>
  <c r="G1337" i="1"/>
  <c r="G1336" i="1"/>
  <c r="H1336" i="1"/>
  <c r="G1335" i="1"/>
  <c r="H1335" i="1"/>
  <c r="G1334" i="1"/>
  <c r="H1334" i="1"/>
  <c r="G1333" i="1"/>
  <c r="H1333" i="1"/>
  <c r="G1332" i="1"/>
  <c r="H1332" i="1"/>
  <c r="G1331" i="1"/>
  <c r="H1331" i="1"/>
  <c r="H1330" i="1"/>
  <c r="G1330" i="1"/>
  <c r="G1329" i="1"/>
  <c r="H1329" i="1"/>
  <c r="H1328" i="1"/>
  <c r="G1328" i="1"/>
  <c r="G1327" i="1"/>
  <c r="H1327" i="1"/>
  <c r="G1326" i="1"/>
  <c r="H1326" i="1"/>
  <c r="G1325" i="1"/>
  <c r="H1325" i="1"/>
  <c r="G1324" i="1"/>
  <c r="H1324" i="1"/>
  <c r="H1323" i="1"/>
  <c r="G1323" i="1"/>
  <c r="H1322" i="1"/>
  <c r="G1322" i="1"/>
  <c r="H1321" i="1"/>
  <c r="G1321" i="1"/>
  <c r="H1320" i="1"/>
  <c r="G1320" i="1"/>
  <c r="H1319" i="1"/>
  <c r="G1319" i="1"/>
  <c r="G1318" i="1"/>
  <c r="H1318" i="1"/>
  <c r="H1317" i="1"/>
  <c r="G1317" i="1"/>
  <c r="H1316" i="1"/>
  <c r="G1316" i="1"/>
  <c r="H1315" i="1"/>
  <c r="G1315" i="1"/>
  <c r="H1314" i="1"/>
  <c r="G1314" i="1"/>
  <c r="H1313" i="1"/>
  <c r="G1313" i="1"/>
  <c r="G1312" i="1"/>
  <c r="H1312" i="1"/>
  <c r="H1311" i="1"/>
  <c r="G1311" i="1"/>
  <c r="H1310" i="1"/>
  <c r="G1310" i="1"/>
  <c r="H1309" i="1"/>
  <c r="G1309" i="1"/>
  <c r="H1308" i="1"/>
  <c r="G1308" i="1"/>
  <c r="H1307" i="1"/>
  <c r="G1307" i="1"/>
  <c r="H1306" i="1"/>
  <c r="G1306" i="1"/>
  <c r="G1305" i="1"/>
  <c r="H1305" i="1"/>
  <c r="H1304" i="1"/>
  <c r="G1304" i="1"/>
  <c r="H1303" i="1"/>
  <c r="G1303" i="1"/>
  <c r="H1302" i="1"/>
  <c r="G1302" i="1"/>
  <c r="G1301" i="1"/>
  <c r="H1301" i="1"/>
  <c r="H1300" i="1"/>
  <c r="G1300" i="1"/>
  <c r="G1299" i="1"/>
  <c r="H1299" i="1"/>
  <c r="G1298" i="1"/>
  <c r="H1298" i="1"/>
  <c r="H1297" i="1"/>
  <c r="G1297" i="1"/>
  <c r="G1296" i="1"/>
  <c r="H1296" i="1"/>
  <c r="G1295" i="1"/>
  <c r="H1295" i="1"/>
  <c r="H1294" i="1"/>
  <c r="G1294" i="1"/>
  <c r="H1293" i="1"/>
  <c r="G1293" i="1"/>
  <c r="H1292" i="1"/>
  <c r="G1292" i="1"/>
  <c r="H1291" i="1"/>
  <c r="G1291" i="1"/>
  <c r="H1290" i="1"/>
  <c r="G1290" i="1"/>
  <c r="H1289" i="1"/>
  <c r="G1289" i="1"/>
  <c r="G1288" i="1"/>
  <c r="H1288" i="1"/>
  <c r="G1287" i="1"/>
  <c r="H1287" i="1"/>
  <c r="H1286" i="1"/>
  <c r="G1286" i="1"/>
  <c r="G1285" i="1"/>
  <c r="H1285" i="1"/>
  <c r="H1284" i="1"/>
  <c r="G1284" i="1"/>
  <c r="H1283" i="1"/>
  <c r="G1283" i="1"/>
  <c r="H1282" i="1"/>
  <c r="G1282" i="1"/>
  <c r="G1281" i="1"/>
  <c r="H1281" i="1"/>
  <c r="H1280" i="1"/>
  <c r="G1280" i="1"/>
  <c r="G1279" i="1"/>
  <c r="H1279" i="1"/>
  <c r="H1278" i="1"/>
  <c r="G1278" i="1"/>
  <c r="G1277" i="1"/>
  <c r="H1277" i="1"/>
  <c r="H1276" i="1"/>
  <c r="G1276" i="1"/>
  <c r="H1275" i="1"/>
  <c r="G1275" i="1"/>
  <c r="H1274" i="1"/>
  <c r="G1274" i="1"/>
  <c r="H1273" i="1"/>
  <c r="G1273" i="1"/>
  <c r="G1272" i="1"/>
  <c r="H1272" i="1"/>
  <c r="H1271" i="1"/>
  <c r="G1271" i="1"/>
  <c r="H1270" i="1"/>
  <c r="G1270" i="1"/>
  <c r="H1269" i="1"/>
  <c r="G1269" i="1"/>
  <c r="G1268" i="1"/>
  <c r="H1268" i="1"/>
  <c r="H1267" i="1"/>
  <c r="G1267" i="1"/>
  <c r="H1266" i="1"/>
  <c r="G1266" i="1"/>
  <c r="H1265" i="1"/>
  <c r="G1265" i="1"/>
  <c r="H1264" i="1"/>
  <c r="G1264" i="1"/>
  <c r="H1263" i="1"/>
  <c r="G1263" i="1"/>
  <c r="H1262" i="1"/>
  <c r="G1262" i="1"/>
  <c r="G1261" i="1"/>
  <c r="H1261" i="1"/>
  <c r="G1260" i="1"/>
  <c r="H1260" i="1"/>
  <c r="H1259" i="1"/>
  <c r="G1259" i="1"/>
  <c r="H1258" i="1"/>
  <c r="G1258" i="1"/>
  <c r="H1257" i="1"/>
  <c r="G1257" i="1"/>
  <c r="H1256" i="1"/>
  <c r="G1256" i="1"/>
  <c r="G1255" i="1"/>
  <c r="H1255" i="1"/>
  <c r="G1253" i="1"/>
  <c r="H1253" i="1"/>
  <c r="H1252" i="1"/>
  <c r="G1252" i="1"/>
  <c r="H1251" i="1"/>
  <c r="G1251" i="1"/>
  <c r="H1250" i="1"/>
  <c r="G1250" i="1"/>
  <c r="H1249" i="1"/>
  <c r="G1249" i="1"/>
  <c r="H1248" i="1"/>
  <c r="G1248" i="1"/>
  <c r="G1247" i="1"/>
  <c r="H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G1230" i="1"/>
  <c r="H1230" i="1"/>
  <c r="H1229" i="1"/>
  <c r="G1229" i="1"/>
  <c r="G1228" i="1"/>
  <c r="H1228" i="1"/>
  <c r="H1227" i="1"/>
  <c r="G1227" i="1"/>
  <c r="H1226" i="1"/>
  <c r="G1226" i="1"/>
  <c r="H1225" i="1"/>
  <c r="G1225" i="1"/>
  <c r="H1224" i="1"/>
  <c r="G1224" i="1"/>
  <c r="H1223" i="1"/>
  <c r="G1223" i="1"/>
  <c r="H1222" i="1"/>
  <c r="G1222" i="1"/>
  <c r="H1221" i="1"/>
  <c r="G1221" i="1"/>
  <c r="H1220" i="1"/>
  <c r="G1220" i="1"/>
  <c r="H1219" i="1"/>
  <c r="G1219" i="1"/>
  <c r="H1218" i="1"/>
  <c r="G1218" i="1"/>
  <c r="G1217" i="1"/>
  <c r="H1217" i="1"/>
  <c r="H1216" i="1"/>
  <c r="G1216" i="1"/>
  <c r="H1215" i="1"/>
  <c r="G1215" i="1"/>
  <c r="G1214" i="1"/>
  <c r="H1214" i="1"/>
  <c r="G1213" i="1"/>
  <c r="H1213" i="1"/>
  <c r="G1212" i="1"/>
  <c r="H1212" i="1"/>
  <c r="H1211" i="1"/>
  <c r="G1211" i="1"/>
  <c r="H1210" i="1"/>
  <c r="G1210" i="1"/>
  <c r="H1209" i="1"/>
  <c r="G1209" i="1"/>
  <c r="H1208" i="1"/>
  <c r="G1208" i="1"/>
  <c r="H1207" i="1"/>
  <c r="G1207" i="1"/>
  <c r="H1205" i="1"/>
  <c r="G1205" i="1"/>
  <c r="H1204" i="1"/>
  <c r="G1204" i="1"/>
  <c r="H1203" i="1"/>
  <c r="G1203" i="1"/>
  <c r="H1202" i="1"/>
  <c r="G1202" i="1"/>
  <c r="H1201" i="1"/>
  <c r="G1201" i="1"/>
  <c r="G1200" i="1"/>
  <c r="H1200" i="1"/>
  <c r="G1199" i="1"/>
  <c r="H1199" i="1"/>
  <c r="H1198" i="1"/>
  <c r="G1198" i="1"/>
  <c r="H1197" i="1"/>
  <c r="G1197" i="1"/>
  <c r="H1196" i="1"/>
  <c r="G1196" i="1"/>
  <c r="H1195" i="1"/>
  <c r="G1195" i="1"/>
  <c r="G1194" i="1"/>
  <c r="H1194" i="1"/>
  <c r="H1193" i="1"/>
  <c r="G1193" i="1"/>
  <c r="H1192" i="1"/>
  <c r="G1192" i="1"/>
  <c r="H1191" i="1"/>
  <c r="G1191" i="1"/>
  <c r="H1190" i="1"/>
  <c r="G1190" i="1"/>
  <c r="G1189" i="1"/>
  <c r="H1189" i="1"/>
  <c r="H1188" i="1"/>
  <c r="G1188" i="1"/>
  <c r="H1187" i="1"/>
  <c r="G1187" i="1"/>
  <c r="G1186" i="1"/>
  <c r="H1186" i="1"/>
  <c r="G1185" i="1"/>
  <c r="H1185" i="1"/>
  <c r="G1184" i="1"/>
  <c r="H1184" i="1"/>
  <c r="H1183" i="1"/>
  <c r="G1183" i="1"/>
  <c r="H1182" i="1"/>
  <c r="G1182" i="1"/>
  <c r="H1181" i="1"/>
  <c r="G1181" i="1"/>
  <c r="H1178" i="1"/>
  <c r="G1178" i="1"/>
  <c r="H1177" i="1"/>
  <c r="G1177" i="1"/>
  <c r="G1176" i="1"/>
  <c r="H1176" i="1"/>
  <c r="G1175" i="1"/>
  <c r="H1175" i="1"/>
  <c r="G1174" i="1"/>
  <c r="H1174" i="1"/>
  <c r="G1173" i="1"/>
  <c r="H1173" i="1"/>
  <c r="H1172" i="1"/>
  <c r="G1172" i="1"/>
  <c r="H1171" i="1"/>
  <c r="G1171" i="1"/>
  <c r="H1170" i="1"/>
  <c r="G1170" i="1"/>
  <c r="H1169" i="1"/>
  <c r="G1169" i="1"/>
  <c r="H1168" i="1"/>
  <c r="G1168" i="1"/>
  <c r="H1167" i="1"/>
  <c r="G1167" i="1"/>
  <c r="H1166" i="1"/>
  <c r="G1166" i="1"/>
  <c r="H1165" i="1"/>
  <c r="G1165" i="1"/>
  <c r="H1164" i="1"/>
  <c r="G1164" i="1"/>
  <c r="G1163" i="1"/>
  <c r="H1163" i="1"/>
  <c r="G1162" i="1"/>
  <c r="H1162" i="1"/>
  <c r="G1161" i="1"/>
  <c r="H1161" i="1"/>
  <c r="H1160" i="1"/>
  <c r="G1160" i="1"/>
  <c r="H1159" i="1"/>
  <c r="G1159" i="1"/>
  <c r="H1158" i="1"/>
  <c r="G1158" i="1"/>
  <c r="H1157" i="1"/>
  <c r="G1157" i="1"/>
  <c r="G1156" i="1"/>
  <c r="H1156" i="1"/>
  <c r="G1155" i="1"/>
  <c r="H1155" i="1"/>
  <c r="G1154" i="1"/>
  <c r="H1154" i="1"/>
  <c r="H1153" i="1"/>
  <c r="G1153" i="1"/>
  <c r="G1152" i="1"/>
  <c r="H1152" i="1"/>
  <c r="G1151" i="1"/>
  <c r="H1151" i="1"/>
  <c r="G1150" i="1"/>
  <c r="H1150" i="1"/>
  <c r="H1149" i="1"/>
  <c r="G1149" i="1"/>
  <c r="G1148" i="1"/>
  <c r="H1148" i="1"/>
  <c r="G1147" i="1"/>
  <c r="H1147" i="1"/>
  <c r="H1146" i="1"/>
  <c r="G1146" i="1"/>
  <c r="G1145" i="1"/>
  <c r="H1145" i="1"/>
  <c r="G1144" i="1"/>
  <c r="H1144" i="1"/>
  <c r="G1143" i="1"/>
  <c r="H1143" i="1"/>
  <c r="H1142" i="1"/>
  <c r="G1142" i="1"/>
  <c r="H1141" i="1"/>
  <c r="G1141" i="1"/>
  <c r="H1140" i="1"/>
  <c r="G1140" i="1"/>
  <c r="H1139" i="1"/>
  <c r="G1139" i="1"/>
  <c r="G1138" i="1"/>
  <c r="H1138" i="1"/>
  <c r="G1137" i="1"/>
  <c r="H1137" i="1"/>
  <c r="G1136" i="1"/>
  <c r="H1136" i="1"/>
  <c r="H1135" i="1"/>
  <c r="G1135" i="1"/>
  <c r="G1134" i="1"/>
  <c r="H1134" i="1"/>
  <c r="G1133" i="1"/>
  <c r="H1133" i="1"/>
  <c r="G1132" i="1"/>
  <c r="H1132" i="1"/>
  <c r="H1131" i="1"/>
  <c r="G1131" i="1"/>
  <c r="G1130" i="1"/>
  <c r="H1130" i="1"/>
  <c r="H1129" i="1"/>
  <c r="G1129" i="1"/>
  <c r="H1128" i="1"/>
  <c r="G1128" i="1"/>
  <c r="H1127" i="1"/>
  <c r="G1127" i="1"/>
  <c r="H1126" i="1"/>
  <c r="G1126" i="1"/>
  <c r="H1125" i="1"/>
  <c r="G1125" i="1"/>
  <c r="H1124" i="1"/>
  <c r="G1124" i="1"/>
  <c r="H1123" i="1"/>
  <c r="G1123" i="1"/>
  <c r="G1122" i="1"/>
  <c r="H1122" i="1"/>
  <c r="G1121" i="1"/>
  <c r="H1121" i="1"/>
  <c r="H1120" i="1"/>
  <c r="G1120" i="1"/>
  <c r="H1119" i="1"/>
  <c r="G1119" i="1"/>
  <c r="H1118" i="1"/>
  <c r="G1118" i="1"/>
  <c r="H1117" i="1"/>
  <c r="G1117" i="1"/>
  <c r="H1116" i="1"/>
  <c r="G1116" i="1"/>
  <c r="H1115" i="1"/>
  <c r="G1115" i="1"/>
  <c r="H1114" i="1"/>
  <c r="G1114" i="1"/>
  <c r="H1113" i="1"/>
  <c r="G1113" i="1"/>
  <c r="G1112" i="1"/>
  <c r="H1112" i="1"/>
  <c r="H1111" i="1"/>
  <c r="G1111" i="1"/>
  <c r="H1110" i="1"/>
  <c r="G1110" i="1"/>
  <c r="H1109" i="1"/>
  <c r="G1109" i="1"/>
  <c r="G1108" i="1"/>
  <c r="H1108" i="1"/>
  <c r="H1107" i="1"/>
  <c r="G1107" i="1"/>
  <c r="H1106" i="1"/>
  <c r="G1106" i="1"/>
  <c r="H1105" i="1"/>
  <c r="G1105" i="1"/>
  <c r="H1104" i="1"/>
  <c r="G1104" i="1"/>
  <c r="H1103" i="1"/>
  <c r="G1103" i="1"/>
  <c r="H1102" i="1"/>
  <c r="G1102" i="1"/>
  <c r="H1101" i="1"/>
  <c r="G1101" i="1"/>
  <c r="G1100" i="1"/>
  <c r="H1100" i="1"/>
  <c r="H1099" i="1"/>
  <c r="G1099" i="1"/>
  <c r="H1098" i="1"/>
  <c r="G1098" i="1"/>
  <c r="H1097" i="1"/>
  <c r="G1097" i="1"/>
  <c r="H1096" i="1"/>
  <c r="G1096" i="1"/>
  <c r="G1095" i="1"/>
  <c r="H1095" i="1"/>
  <c r="G1094" i="1"/>
  <c r="H1094" i="1"/>
  <c r="H1092" i="1"/>
  <c r="G1092" i="1"/>
  <c r="G1091" i="1"/>
  <c r="H1091" i="1"/>
  <c r="G1090" i="1"/>
  <c r="H1090" i="1"/>
  <c r="G1089" i="1"/>
  <c r="H1089" i="1"/>
  <c r="G1088" i="1"/>
  <c r="H1088" i="1"/>
  <c r="H1087" i="1"/>
  <c r="G1087" i="1"/>
  <c r="H1086" i="1"/>
  <c r="G1086" i="1"/>
  <c r="H1085" i="1"/>
  <c r="G1085" i="1"/>
  <c r="H1084" i="1"/>
  <c r="G1084" i="1"/>
  <c r="H1083" i="1"/>
  <c r="G1083" i="1"/>
  <c r="H1082" i="1"/>
  <c r="G1082" i="1"/>
  <c r="G1081" i="1"/>
  <c r="H1081" i="1"/>
  <c r="G1080" i="1"/>
  <c r="H1080" i="1"/>
  <c r="G1079" i="1"/>
  <c r="H1079" i="1"/>
  <c r="G1078" i="1"/>
  <c r="H1078" i="1"/>
  <c r="G1077" i="1"/>
  <c r="H1077" i="1"/>
  <c r="G1076" i="1"/>
  <c r="H1076" i="1"/>
  <c r="G1073" i="1"/>
  <c r="H1073" i="1"/>
  <c r="H1072" i="1"/>
  <c r="G1072" i="1"/>
  <c r="G1071" i="1"/>
  <c r="H1071" i="1"/>
  <c r="H1070" i="1"/>
  <c r="G1070" i="1"/>
  <c r="H1069" i="1"/>
  <c r="G1069" i="1"/>
  <c r="H1068" i="1"/>
  <c r="G1068" i="1"/>
  <c r="H1067" i="1"/>
  <c r="G1067" i="1"/>
  <c r="H1066" i="1"/>
  <c r="G1066" i="1"/>
  <c r="H1065" i="1"/>
  <c r="G1065" i="1"/>
  <c r="H1064" i="1"/>
  <c r="G1064" i="1"/>
  <c r="G1063" i="1"/>
  <c r="H1063" i="1"/>
  <c r="G1062" i="1"/>
  <c r="H1062" i="1"/>
  <c r="G1061" i="1"/>
  <c r="H1061" i="1"/>
  <c r="G1060" i="1"/>
  <c r="H1060" i="1"/>
  <c r="H1059" i="1"/>
  <c r="G1059" i="1"/>
  <c r="H1058" i="1"/>
  <c r="G1058" i="1"/>
  <c r="H1057" i="1"/>
  <c r="G1057" i="1"/>
  <c r="G1056" i="1"/>
  <c r="H1056" i="1"/>
  <c r="H1055" i="1"/>
  <c r="G1055" i="1"/>
  <c r="H1054" i="1"/>
  <c r="G1054" i="1"/>
  <c r="G1052" i="1"/>
  <c r="H1052" i="1"/>
  <c r="G1051" i="1"/>
  <c r="H1051" i="1"/>
  <c r="G1050" i="1"/>
  <c r="H1050" i="1"/>
  <c r="H1049" i="1"/>
  <c r="G1049" i="1"/>
  <c r="H1048" i="1"/>
  <c r="G1048" i="1"/>
  <c r="G1047" i="1"/>
  <c r="H1047" i="1"/>
  <c r="H1046" i="1"/>
  <c r="G1046" i="1"/>
  <c r="G1045" i="1"/>
  <c r="H1045" i="1"/>
  <c r="G1044" i="1"/>
  <c r="H1044" i="1"/>
  <c r="H1043" i="1"/>
  <c r="G1043" i="1"/>
  <c r="G1042" i="1"/>
  <c r="H1042" i="1"/>
  <c r="H1041" i="1"/>
  <c r="G1041" i="1"/>
  <c r="G1040" i="1"/>
  <c r="H1040" i="1"/>
  <c r="G1039" i="1"/>
  <c r="H1039" i="1"/>
  <c r="H1038" i="1"/>
  <c r="G1038" i="1"/>
  <c r="G1037" i="1"/>
  <c r="H1037" i="1"/>
  <c r="H1036" i="1"/>
  <c r="G1036" i="1"/>
  <c r="H1035" i="1"/>
  <c r="G1035" i="1"/>
  <c r="G1034" i="1"/>
  <c r="H1034" i="1"/>
  <c r="G1033" i="1"/>
  <c r="H1033" i="1"/>
  <c r="G1032" i="1"/>
  <c r="H1032" i="1"/>
  <c r="G1031" i="1"/>
  <c r="H1031" i="1"/>
  <c r="H1030" i="1"/>
  <c r="G1030" i="1"/>
  <c r="G1029" i="1"/>
  <c r="H1029" i="1"/>
  <c r="H1028" i="1"/>
  <c r="G1028" i="1"/>
  <c r="H1027" i="1"/>
  <c r="G1027" i="1"/>
  <c r="G1026" i="1"/>
  <c r="H1026" i="1"/>
  <c r="H1025" i="1"/>
  <c r="G1025" i="1"/>
  <c r="G1024" i="1"/>
  <c r="H1024" i="1"/>
  <c r="G1023" i="1"/>
  <c r="H1023" i="1"/>
  <c r="H1022" i="1"/>
  <c r="G1022" i="1"/>
  <c r="H1021" i="1"/>
  <c r="G1021" i="1"/>
  <c r="G1020" i="1"/>
  <c r="H1020" i="1"/>
  <c r="H1019" i="1"/>
  <c r="G1019" i="1"/>
  <c r="H1018" i="1"/>
  <c r="G1018" i="1"/>
  <c r="H1017" i="1"/>
  <c r="G1017" i="1"/>
  <c r="G1016" i="1"/>
  <c r="H1016" i="1"/>
  <c r="H1015" i="1"/>
  <c r="G1015" i="1"/>
  <c r="H1014" i="1"/>
  <c r="G1014" i="1"/>
  <c r="G1013" i="1"/>
  <c r="H1013" i="1"/>
  <c r="G1010" i="1"/>
  <c r="H1010" i="1"/>
  <c r="G1009" i="1"/>
  <c r="H1009" i="1"/>
  <c r="H1008" i="1"/>
  <c r="G1008" i="1"/>
  <c r="G1007" i="1"/>
  <c r="H1007" i="1"/>
  <c r="H1006" i="1"/>
  <c r="G1006" i="1"/>
  <c r="H1005" i="1"/>
  <c r="G1005" i="1"/>
  <c r="H1004" i="1"/>
  <c r="G1004" i="1"/>
  <c r="G1003" i="1"/>
  <c r="H1003" i="1"/>
  <c r="H1002" i="1"/>
  <c r="G1002" i="1"/>
  <c r="H1001" i="1"/>
  <c r="G1001" i="1"/>
  <c r="G1000" i="1"/>
  <c r="H1000" i="1"/>
  <c r="H999" i="1"/>
  <c r="G999" i="1"/>
  <c r="G998" i="1"/>
  <c r="H998" i="1"/>
  <c r="H997" i="1"/>
  <c r="G997" i="1"/>
  <c r="G996" i="1"/>
  <c r="H996" i="1"/>
  <c r="G995" i="1"/>
  <c r="H995" i="1"/>
  <c r="G994" i="1"/>
  <c r="H994" i="1"/>
  <c r="G993" i="1"/>
  <c r="H993" i="1"/>
  <c r="G992" i="1"/>
  <c r="H992" i="1"/>
  <c r="H991" i="1"/>
  <c r="G991" i="1"/>
  <c r="H989" i="1"/>
  <c r="G989" i="1"/>
  <c r="H988" i="1"/>
  <c r="G988" i="1"/>
  <c r="H987" i="1"/>
  <c r="G987" i="1"/>
  <c r="H986" i="1"/>
  <c r="G986" i="1"/>
  <c r="H985" i="1"/>
  <c r="G985" i="1"/>
  <c r="H984" i="1"/>
  <c r="G984" i="1"/>
  <c r="G983" i="1"/>
  <c r="H983" i="1"/>
  <c r="H982" i="1"/>
  <c r="G982" i="1"/>
  <c r="H981" i="1"/>
  <c r="G981" i="1"/>
  <c r="G980" i="1"/>
  <c r="H980" i="1"/>
  <c r="H979" i="1"/>
  <c r="G979" i="1"/>
  <c r="H978" i="1"/>
  <c r="G978" i="1"/>
  <c r="H977" i="1"/>
  <c r="G977" i="1"/>
  <c r="H976" i="1"/>
  <c r="G976" i="1"/>
  <c r="G975" i="1"/>
  <c r="H975" i="1"/>
  <c r="G974" i="1"/>
  <c r="H974" i="1"/>
  <c r="G973" i="1"/>
  <c r="H973" i="1"/>
  <c r="G972" i="1"/>
  <c r="H972" i="1"/>
  <c r="G971" i="1"/>
  <c r="H971" i="1"/>
  <c r="H970" i="1"/>
  <c r="G970" i="1"/>
  <c r="H969" i="1"/>
  <c r="G969" i="1"/>
  <c r="H968" i="1"/>
  <c r="G968" i="1"/>
  <c r="G967" i="1"/>
  <c r="H967" i="1"/>
  <c r="G966" i="1"/>
  <c r="H966" i="1"/>
  <c r="G965" i="1"/>
  <c r="H965" i="1"/>
  <c r="H964" i="1"/>
  <c r="G964" i="1"/>
  <c r="G963" i="1"/>
  <c r="H963" i="1"/>
  <c r="G962" i="1"/>
  <c r="H962" i="1"/>
  <c r="H961" i="1"/>
  <c r="G961" i="1"/>
  <c r="H960" i="1"/>
  <c r="G960" i="1"/>
  <c r="H959" i="1"/>
  <c r="G959" i="1"/>
  <c r="H958" i="1"/>
  <c r="G958" i="1"/>
  <c r="H957" i="1"/>
  <c r="G957" i="1"/>
  <c r="H956" i="1"/>
  <c r="G956" i="1"/>
  <c r="H955" i="1"/>
  <c r="G955" i="1"/>
  <c r="H954" i="1"/>
  <c r="G954" i="1"/>
  <c r="G953" i="1"/>
  <c r="H953" i="1"/>
  <c r="H952" i="1"/>
  <c r="G952" i="1"/>
  <c r="H951" i="1"/>
  <c r="G951" i="1"/>
  <c r="G950" i="1"/>
  <c r="H950" i="1"/>
  <c r="H949" i="1"/>
  <c r="G949" i="1"/>
  <c r="G948" i="1"/>
  <c r="H948" i="1"/>
  <c r="H947" i="1"/>
  <c r="G947" i="1"/>
  <c r="H946" i="1"/>
  <c r="G946" i="1"/>
  <c r="G945" i="1"/>
  <c r="H945" i="1"/>
  <c r="H944" i="1"/>
  <c r="G944" i="1"/>
  <c r="G943" i="1"/>
  <c r="H943" i="1"/>
  <c r="G942" i="1"/>
  <c r="H942" i="1"/>
  <c r="G941" i="1"/>
  <c r="H941" i="1"/>
  <c r="G940" i="1"/>
  <c r="H940" i="1"/>
  <c r="G939" i="1"/>
  <c r="H939" i="1"/>
  <c r="H938" i="1"/>
  <c r="G938" i="1"/>
  <c r="H937" i="1"/>
  <c r="G937" i="1"/>
  <c r="H936" i="1"/>
  <c r="G936" i="1"/>
  <c r="H935" i="1"/>
  <c r="G935" i="1"/>
  <c r="H934" i="1"/>
  <c r="G934" i="1"/>
  <c r="H933" i="1"/>
  <c r="G933" i="1"/>
  <c r="H932" i="1"/>
  <c r="G932" i="1"/>
  <c r="H931" i="1"/>
  <c r="G931" i="1"/>
  <c r="H930" i="1"/>
  <c r="G930" i="1"/>
  <c r="H929" i="1"/>
  <c r="G929" i="1"/>
  <c r="G928" i="1"/>
  <c r="H928" i="1"/>
  <c r="G927" i="1"/>
  <c r="H927" i="1"/>
  <c r="H926" i="1"/>
  <c r="G926" i="1"/>
  <c r="H925" i="1"/>
  <c r="G925" i="1"/>
  <c r="H924" i="1"/>
  <c r="G924" i="1"/>
  <c r="H923" i="1"/>
  <c r="G923" i="1"/>
  <c r="H922" i="1"/>
  <c r="G922" i="1"/>
  <c r="G921" i="1"/>
  <c r="H921" i="1"/>
  <c r="H920" i="1"/>
  <c r="G920" i="1"/>
  <c r="G919" i="1"/>
  <c r="H919" i="1"/>
  <c r="H918" i="1"/>
  <c r="G918" i="1"/>
  <c r="H917" i="1"/>
  <c r="G917" i="1"/>
  <c r="G916" i="1"/>
  <c r="H916" i="1"/>
  <c r="G915" i="1"/>
  <c r="H915" i="1"/>
  <c r="H914" i="1"/>
  <c r="G914" i="1"/>
  <c r="H913" i="1"/>
  <c r="G913" i="1"/>
  <c r="G912" i="1"/>
  <c r="H912" i="1"/>
  <c r="G911" i="1"/>
  <c r="H911" i="1"/>
  <c r="G910" i="1"/>
  <c r="H910" i="1"/>
  <c r="G909" i="1"/>
  <c r="H909" i="1"/>
  <c r="G908" i="1"/>
  <c r="H908" i="1"/>
  <c r="G907" i="1"/>
  <c r="H907" i="1"/>
  <c r="G906" i="1"/>
  <c r="H906" i="1"/>
  <c r="G905" i="1"/>
  <c r="H905" i="1"/>
  <c r="G904" i="1"/>
  <c r="H904" i="1"/>
  <c r="H903" i="1"/>
  <c r="G903" i="1"/>
  <c r="G902" i="1"/>
  <c r="H902" i="1"/>
  <c r="G901" i="1"/>
  <c r="H901" i="1"/>
  <c r="G900" i="1"/>
  <c r="H900" i="1"/>
  <c r="H899" i="1"/>
  <c r="G899" i="1"/>
  <c r="G898" i="1"/>
  <c r="H898" i="1"/>
  <c r="G897" i="1"/>
  <c r="H897" i="1"/>
  <c r="G896" i="1"/>
  <c r="H896" i="1"/>
  <c r="G895" i="1"/>
  <c r="H895" i="1"/>
  <c r="G894" i="1"/>
  <c r="H894" i="1"/>
  <c r="G893" i="1"/>
  <c r="H893" i="1"/>
  <c r="G892" i="1"/>
  <c r="H892" i="1"/>
  <c r="G891" i="1"/>
  <c r="H891" i="1"/>
  <c r="H890" i="1"/>
  <c r="G890" i="1"/>
  <c r="H889" i="1"/>
  <c r="G889" i="1"/>
  <c r="H888" i="1"/>
  <c r="G888" i="1"/>
  <c r="G887" i="1"/>
  <c r="H887" i="1"/>
  <c r="H886" i="1"/>
  <c r="G886" i="1"/>
  <c r="H885" i="1"/>
  <c r="G885" i="1"/>
  <c r="H884" i="1"/>
  <c r="G884" i="1"/>
  <c r="H883" i="1"/>
  <c r="G883" i="1"/>
  <c r="H882" i="1"/>
  <c r="G882" i="1"/>
  <c r="H881" i="1"/>
  <c r="G881" i="1"/>
  <c r="H880" i="1"/>
  <c r="G880" i="1"/>
  <c r="H879" i="1"/>
  <c r="G879" i="1"/>
  <c r="G878" i="1"/>
  <c r="H878" i="1"/>
  <c r="G877" i="1"/>
  <c r="H877" i="1"/>
  <c r="G876" i="1"/>
  <c r="H876" i="1"/>
  <c r="H875" i="1"/>
  <c r="G875" i="1"/>
  <c r="H874" i="1"/>
  <c r="G874" i="1"/>
  <c r="H873" i="1"/>
  <c r="G873" i="1"/>
  <c r="G872" i="1"/>
  <c r="H872" i="1"/>
  <c r="H871" i="1"/>
  <c r="G871" i="1"/>
  <c r="G870" i="1"/>
  <c r="H870" i="1"/>
  <c r="G869" i="1"/>
  <c r="H869" i="1"/>
  <c r="G868" i="1"/>
  <c r="H868" i="1"/>
  <c r="G867" i="1"/>
  <c r="H867" i="1"/>
  <c r="G866" i="1"/>
  <c r="H866" i="1"/>
  <c r="H865" i="1"/>
  <c r="G865" i="1"/>
  <c r="H864" i="1"/>
  <c r="G864" i="1"/>
  <c r="G863" i="1"/>
  <c r="H863" i="1"/>
  <c r="H862" i="1"/>
  <c r="G862" i="1"/>
  <c r="H861" i="1"/>
  <c r="G861" i="1"/>
  <c r="H860" i="1"/>
  <c r="G860" i="1"/>
  <c r="H859" i="1"/>
  <c r="G859" i="1"/>
  <c r="H858" i="1"/>
  <c r="G858" i="1"/>
  <c r="G857" i="1"/>
  <c r="H857" i="1"/>
  <c r="H856" i="1"/>
  <c r="G856" i="1"/>
  <c r="H855" i="1"/>
  <c r="G855" i="1"/>
  <c r="G854" i="1"/>
  <c r="H854" i="1"/>
  <c r="H853" i="1"/>
  <c r="G853" i="1"/>
  <c r="H852" i="1"/>
  <c r="G852" i="1"/>
  <c r="G851" i="1"/>
  <c r="H851" i="1"/>
  <c r="H850" i="1"/>
  <c r="G850" i="1"/>
  <c r="H849" i="1"/>
  <c r="G849" i="1"/>
  <c r="H848" i="1"/>
  <c r="G848" i="1"/>
  <c r="G847" i="1"/>
  <c r="H847" i="1"/>
  <c r="H846" i="1"/>
  <c r="G846" i="1"/>
  <c r="G845" i="1"/>
  <c r="H845" i="1"/>
  <c r="H844" i="1"/>
  <c r="G844" i="1"/>
  <c r="G843" i="1"/>
  <c r="H843" i="1"/>
  <c r="G842" i="1"/>
  <c r="H842" i="1"/>
  <c r="G841" i="1"/>
  <c r="H841" i="1"/>
  <c r="G840" i="1"/>
  <c r="H840" i="1"/>
  <c r="G839" i="1"/>
  <c r="H839" i="1"/>
  <c r="H838" i="1"/>
  <c r="G838" i="1"/>
  <c r="H837" i="1"/>
  <c r="G837" i="1"/>
  <c r="H836" i="1"/>
  <c r="G836" i="1"/>
  <c r="H835" i="1"/>
  <c r="G835" i="1"/>
  <c r="G834" i="1"/>
  <c r="H834" i="1"/>
  <c r="H833" i="1"/>
  <c r="G833" i="1"/>
  <c r="H832" i="1"/>
  <c r="G832" i="1"/>
  <c r="G831" i="1"/>
  <c r="H831" i="1"/>
  <c r="G830" i="1"/>
  <c r="H830" i="1"/>
  <c r="G829" i="1"/>
  <c r="H829" i="1"/>
  <c r="H828" i="1"/>
  <c r="G828" i="1"/>
  <c r="H827" i="1"/>
  <c r="G827" i="1"/>
  <c r="H826" i="1"/>
  <c r="G826" i="1"/>
  <c r="H825" i="1"/>
  <c r="G825" i="1"/>
  <c r="G824" i="1"/>
  <c r="H824" i="1"/>
  <c r="H823" i="1"/>
  <c r="G823" i="1"/>
  <c r="H822" i="1"/>
  <c r="G822" i="1"/>
  <c r="H821" i="1"/>
  <c r="G821" i="1"/>
  <c r="G820" i="1"/>
  <c r="H820" i="1"/>
  <c r="H819" i="1"/>
  <c r="G819" i="1"/>
  <c r="H818" i="1"/>
  <c r="G818" i="1"/>
  <c r="H817" i="1"/>
  <c r="G817" i="1"/>
  <c r="H816" i="1"/>
  <c r="G816" i="1"/>
  <c r="G815" i="1"/>
  <c r="H815" i="1"/>
  <c r="G814" i="1"/>
  <c r="H814" i="1"/>
  <c r="H813" i="1"/>
  <c r="G813" i="1"/>
  <c r="H812" i="1"/>
  <c r="G812" i="1"/>
  <c r="G811" i="1"/>
  <c r="H811" i="1"/>
  <c r="G810" i="1"/>
  <c r="H810" i="1"/>
  <c r="G809" i="1"/>
  <c r="H809" i="1"/>
  <c r="G808" i="1"/>
  <c r="H808" i="1"/>
  <c r="H807" i="1"/>
  <c r="G807" i="1"/>
  <c r="H806" i="1"/>
  <c r="G806" i="1"/>
  <c r="G805" i="1"/>
  <c r="H805" i="1"/>
  <c r="G804" i="1"/>
  <c r="H804" i="1"/>
  <c r="H803" i="1"/>
  <c r="G803" i="1"/>
  <c r="G802" i="1"/>
  <c r="H802" i="1"/>
  <c r="H801" i="1"/>
  <c r="G801" i="1"/>
  <c r="G800" i="1"/>
  <c r="H800" i="1"/>
  <c r="G799" i="1"/>
  <c r="H799" i="1"/>
  <c r="H798" i="1"/>
  <c r="G798" i="1"/>
  <c r="G797" i="1"/>
  <c r="H797" i="1"/>
  <c r="H796" i="1"/>
  <c r="G796" i="1"/>
  <c r="H795" i="1"/>
  <c r="G795" i="1"/>
  <c r="H794" i="1"/>
  <c r="G794" i="1"/>
  <c r="G793" i="1"/>
  <c r="H793" i="1"/>
  <c r="G792" i="1"/>
  <c r="H792" i="1"/>
  <c r="G791" i="1"/>
  <c r="H791" i="1"/>
  <c r="H790" i="1"/>
  <c r="G790" i="1"/>
  <c r="G789" i="1"/>
  <c r="H789" i="1"/>
  <c r="G788" i="1"/>
  <c r="H788" i="1"/>
  <c r="H787" i="1"/>
  <c r="G787" i="1"/>
  <c r="H786" i="1"/>
  <c r="G786" i="1"/>
  <c r="G785" i="1"/>
  <c r="H785" i="1"/>
  <c r="H784" i="1"/>
  <c r="G784" i="1"/>
  <c r="H783" i="1"/>
  <c r="G783" i="1"/>
  <c r="H782" i="1"/>
  <c r="G782" i="1"/>
  <c r="H781" i="1"/>
  <c r="G781" i="1"/>
  <c r="H780" i="1"/>
  <c r="G780" i="1"/>
  <c r="H779" i="1"/>
  <c r="G779" i="1"/>
  <c r="H778" i="1"/>
  <c r="G778" i="1"/>
  <c r="H777" i="1"/>
  <c r="G777" i="1"/>
  <c r="H776" i="1"/>
  <c r="G776" i="1"/>
  <c r="H775" i="1"/>
  <c r="G775" i="1"/>
  <c r="G774" i="1"/>
  <c r="H774" i="1"/>
  <c r="H773" i="1"/>
  <c r="G773" i="1"/>
  <c r="H772" i="1"/>
  <c r="G772" i="1"/>
  <c r="G771" i="1"/>
  <c r="H771" i="1"/>
  <c r="G770" i="1"/>
  <c r="H770" i="1"/>
  <c r="G769" i="1"/>
  <c r="H769" i="1"/>
  <c r="H768" i="1"/>
  <c r="G768" i="1"/>
  <c r="H767" i="1"/>
  <c r="G767" i="1"/>
  <c r="H766" i="1"/>
  <c r="G766" i="1"/>
  <c r="H765" i="1"/>
  <c r="G765" i="1"/>
  <c r="H764" i="1"/>
  <c r="G764" i="1"/>
  <c r="G763" i="1"/>
  <c r="H763" i="1"/>
  <c r="G762" i="1"/>
  <c r="H762" i="1"/>
  <c r="G761" i="1"/>
  <c r="H761" i="1"/>
  <c r="G760" i="1"/>
  <c r="H760" i="1"/>
  <c r="G759" i="1"/>
  <c r="H759" i="1"/>
  <c r="G758" i="1"/>
  <c r="H758" i="1"/>
  <c r="H757" i="1"/>
  <c r="G757" i="1"/>
  <c r="H756" i="1"/>
  <c r="G756" i="1"/>
  <c r="G755" i="1"/>
  <c r="H755" i="1"/>
  <c r="H754" i="1"/>
  <c r="G754" i="1"/>
  <c r="H753" i="1"/>
  <c r="G753" i="1"/>
  <c r="H752" i="1"/>
  <c r="G752" i="1"/>
  <c r="H751" i="1"/>
  <c r="G751" i="1"/>
  <c r="H750" i="1"/>
  <c r="G750" i="1"/>
  <c r="H749" i="1"/>
  <c r="G749" i="1"/>
  <c r="G748" i="1"/>
  <c r="H748" i="1"/>
  <c r="G747" i="1"/>
  <c r="H747" i="1"/>
  <c r="H746" i="1"/>
  <c r="G746" i="1"/>
  <c r="H745" i="1"/>
  <c r="G745" i="1"/>
  <c r="H744" i="1"/>
  <c r="G744" i="1"/>
  <c r="H743" i="1"/>
  <c r="G743" i="1"/>
  <c r="H742" i="1"/>
  <c r="G742" i="1"/>
  <c r="H741" i="1"/>
  <c r="G741" i="1"/>
  <c r="H740" i="1"/>
  <c r="G740" i="1"/>
  <c r="H739" i="1"/>
  <c r="G739" i="1"/>
  <c r="H738" i="1"/>
  <c r="G738" i="1"/>
  <c r="G737" i="1"/>
  <c r="H737" i="1"/>
  <c r="H736" i="1"/>
  <c r="G736" i="1"/>
  <c r="H735" i="1"/>
  <c r="G735" i="1"/>
  <c r="G734" i="1"/>
  <c r="H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G707" i="1"/>
  <c r="H707" i="1"/>
  <c r="H706" i="1"/>
  <c r="G706" i="1"/>
  <c r="H705" i="1"/>
  <c r="G705" i="1"/>
  <c r="H704" i="1"/>
  <c r="G704" i="1"/>
  <c r="H703" i="1"/>
  <c r="G703" i="1"/>
  <c r="G702" i="1"/>
  <c r="H702" i="1"/>
  <c r="H701" i="1"/>
  <c r="G701" i="1"/>
  <c r="H700" i="1"/>
  <c r="G700" i="1"/>
  <c r="H699" i="1"/>
  <c r="G699" i="1"/>
  <c r="H698" i="1"/>
  <c r="G698" i="1"/>
  <c r="H697" i="1"/>
  <c r="G697" i="1"/>
  <c r="G696" i="1"/>
  <c r="H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G681" i="1"/>
  <c r="H681" i="1"/>
  <c r="G680" i="1"/>
  <c r="H680" i="1"/>
  <c r="H679" i="1"/>
  <c r="G679" i="1"/>
  <c r="H678" i="1"/>
  <c r="G678" i="1"/>
  <c r="H677" i="1"/>
  <c r="G677" i="1"/>
  <c r="H676" i="1"/>
  <c r="G676" i="1"/>
  <c r="H675" i="1"/>
  <c r="G675" i="1"/>
  <c r="H674" i="1"/>
  <c r="G674" i="1"/>
  <c r="G673" i="1"/>
  <c r="H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8" i="1"/>
  <c r="G648" i="1"/>
  <c r="G647" i="1"/>
  <c r="H647" i="1"/>
  <c r="G646" i="1"/>
  <c r="H646" i="1"/>
  <c r="G645" i="1"/>
  <c r="H645" i="1"/>
  <c r="G636" i="1"/>
  <c r="H636" i="1"/>
  <c r="G635" i="1"/>
  <c r="H635" i="1"/>
  <c r="G632" i="1"/>
  <c r="H632" i="1"/>
  <c r="H631" i="1"/>
  <c r="G631" i="1"/>
  <c r="G629" i="1"/>
  <c r="H629" i="1"/>
  <c r="G628" i="1"/>
  <c r="H628" i="1"/>
  <c r="G626" i="1"/>
  <c r="H626" i="1"/>
  <c r="G625" i="1"/>
  <c r="H625" i="1"/>
  <c r="H622" i="1"/>
  <c r="G622" i="1"/>
  <c r="G621" i="1"/>
  <c r="H621" i="1"/>
  <c r="H620" i="1"/>
  <c r="G620" i="1"/>
  <c r="H619" i="1"/>
  <c r="G619" i="1"/>
  <c r="G618" i="1"/>
  <c r="H618" i="1"/>
  <c r="G617" i="1"/>
  <c r="H617" i="1"/>
  <c r="H616" i="1"/>
  <c r="G616" i="1"/>
  <c r="G614" i="1"/>
  <c r="H614" i="1"/>
  <c r="G613" i="1"/>
  <c r="H613" i="1"/>
  <c r="H612" i="1"/>
  <c r="G612" i="1"/>
  <c r="H611" i="1"/>
  <c r="G611" i="1"/>
  <c r="H609" i="1"/>
  <c r="G609" i="1"/>
  <c r="G608" i="1"/>
  <c r="H608" i="1"/>
  <c r="G607" i="1"/>
  <c r="H607" i="1"/>
  <c r="H606" i="1"/>
  <c r="G606" i="1"/>
  <c r="G605" i="1"/>
  <c r="H605" i="1"/>
  <c r="H604" i="1"/>
  <c r="G604" i="1"/>
  <c r="H602" i="1"/>
  <c r="G602" i="1"/>
  <c r="H600" i="1"/>
  <c r="G600" i="1"/>
  <c r="H599" i="1"/>
  <c r="G599" i="1"/>
  <c r="H598" i="1"/>
  <c r="G598" i="1"/>
  <c r="H596" i="1"/>
  <c r="G596" i="1"/>
  <c r="H595" i="1"/>
  <c r="G595" i="1"/>
  <c r="H594" i="1"/>
  <c r="G594" i="1"/>
  <c r="G593" i="1"/>
  <c r="H593" i="1"/>
  <c r="G590" i="1"/>
  <c r="H590" i="1"/>
  <c r="G589" i="1"/>
  <c r="H589" i="1"/>
  <c r="G587" i="1"/>
  <c r="H587" i="1"/>
  <c r="H586" i="1"/>
  <c r="G586" i="1"/>
  <c r="H584" i="1"/>
  <c r="G584" i="1"/>
  <c r="H582" i="1"/>
  <c r="G582" i="1"/>
  <c r="G581" i="1"/>
  <c r="H581" i="1"/>
  <c r="H580" i="1"/>
  <c r="G580" i="1"/>
  <c r="H577" i="1"/>
  <c r="G577" i="1"/>
  <c r="H576" i="1"/>
  <c r="G576" i="1"/>
  <c r="H574" i="1"/>
  <c r="G574" i="1"/>
  <c r="G573" i="1"/>
  <c r="H573" i="1"/>
  <c r="H571" i="1"/>
  <c r="G571" i="1"/>
  <c r="H570" i="1"/>
  <c r="G570" i="1"/>
  <c r="H568" i="1"/>
  <c r="G568" i="1"/>
  <c r="H567" i="1"/>
  <c r="G567" i="1"/>
  <c r="H564" i="1"/>
  <c r="G564" i="1"/>
  <c r="H563" i="1"/>
  <c r="G563" i="1"/>
  <c r="H562" i="1"/>
  <c r="G562" i="1"/>
  <c r="H561" i="1"/>
  <c r="G561" i="1"/>
  <c r="H560" i="1"/>
  <c r="G560" i="1"/>
  <c r="H559" i="1"/>
  <c r="G559" i="1"/>
  <c r="H558" i="1"/>
  <c r="G558" i="1"/>
  <c r="H557" i="1"/>
  <c r="G557" i="1"/>
  <c r="H555" i="1"/>
  <c r="G555" i="1"/>
  <c r="H554" i="1"/>
  <c r="G554" i="1"/>
  <c r="H553" i="1"/>
  <c r="G553" i="1"/>
  <c r="H552" i="1"/>
  <c r="G552" i="1"/>
  <c r="H550" i="1"/>
  <c r="G550" i="1"/>
  <c r="H549" i="1"/>
  <c r="G549" i="1"/>
  <c r="H548" i="1"/>
  <c r="G548" i="1"/>
  <c r="H547" i="1"/>
  <c r="G547" i="1"/>
  <c r="H546" i="1"/>
  <c r="G546" i="1"/>
  <c r="H545" i="1"/>
  <c r="G545" i="1"/>
  <c r="H543" i="1"/>
  <c r="G543" i="1"/>
  <c r="G542" i="1"/>
  <c r="H542" i="1"/>
  <c r="G541" i="1"/>
  <c r="H541" i="1"/>
  <c r="G540" i="1"/>
  <c r="H540" i="1"/>
  <c r="H538" i="1"/>
  <c r="G538" i="1"/>
  <c r="G537" i="1"/>
  <c r="H537" i="1"/>
  <c r="H535" i="1"/>
  <c r="G535" i="1"/>
  <c r="H534" i="1"/>
  <c r="G534" i="1"/>
  <c r="G533" i="1"/>
  <c r="H533" i="1"/>
  <c r="H532" i="1"/>
  <c r="G532" i="1"/>
  <c r="H528" i="1"/>
  <c r="G528" i="1"/>
  <c r="H527" i="1"/>
  <c r="G527" i="1"/>
  <c r="H525" i="1"/>
  <c r="G525" i="1"/>
  <c r="G524" i="1"/>
  <c r="H524" i="1"/>
  <c r="G522" i="1"/>
  <c r="H522" i="1"/>
  <c r="H521" i="1"/>
  <c r="G521" i="1"/>
  <c r="H519" i="1"/>
  <c r="G519" i="1"/>
  <c r="H518" i="1"/>
  <c r="G518" i="1"/>
  <c r="H515" i="1"/>
  <c r="G515" i="1"/>
  <c r="H514" i="1"/>
  <c r="G514" i="1"/>
  <c r="H513" i="1"/>
  <c r="G513" i="1"/>
  <c r="H512" i="1"/>
  <c r="G512" i="1"/>
  <c r="H511" i="1"/>
  <c r="G511" i="1"/>
  <c r="H510" i="1"/>
  <c r="G510" i="1"/>
  <c r="H509" i="1"/>
  <c r="G509" i="1"/>
  <c r="H507" i="1"/>
  <c r="G507" i="1"/>
  <c r="G506" i="1"/>
  <c r="H506" i="1"/>
  <c r="G505" i="1"/>
  <c r="H505" i="1"/>
  <c r="H504" i="1"/>
  <c r="G504" i="1"/>
  <c r="G502" i="1"/>
  <c r="H502" i="1"/>
  <c r="H501" i="1"/>
  <c r="G501" i="1"/>
  <c r="H500" i="1"/>
  <c r="G500" i="1"/>
  <c r="H499" i="1"/>
  <c r="G499" i="1"/>
  <c r="H498" i="1"/>
  <c r="G498" i="1"/>
  <c r="H497" i="1"/>
  <c r="G497" i="1"/>
  <c r="H495" i="1"/>
  <c r="G495" i="1"/>
  <c r="H494" i="1"/>
  <c r="G494" i="1"/>
  <c r="H493" i="1"/>
  <c r="G493" i="1"/>
  <c r="H492" i="1"/>
  <c r="G492" i="1"/>
  <c r="H490" i="1"/>
  <c r="G490" i="1"/>
  <c r="H489" i="1"/>
  <c r="G489" i="1"/>
  <c r="H488" i="1"/>
  <c r="G488" i="1"/>
  <c r="H487" i="1"/>
  <c r="G487" i="1"/>
  <c r="H484" i="1"/>
  <c r="G484" i="1"/>
  <c r="H483" i="1"/>
  <c r="G483" i="1"/>
  <c r="H481" i="1"/>
  <c r="G481" i="1"/>
  <c r="H480" i="1"/>
  <c r="G480" i="1"/>
  <c r="H478" i="1"/>
  <c r="G478" i="1"/>
  <c r="H477" i="1"/>
  <c r="G477" i="1"/>
  <c r="H476" i="1"/>
  <c r="G476" i="1"/>
  <c r="H475" i="1"/>
  <c r="G475" i="1"/>
  <c r="H472" i="1"/>
  <c r="G472" i="1"/>
  <c r="H471" i="1"/>
  <c r="G471" i="1"/>
  <c r="H469" i="1"/>
  <c r="G469" i="1"/>
  <c r="G468" i="1"/>
  <c r="H468" i="1"/>
  <c r="H466" i="1"/>
  <c r="G466" i="1"/>
  <c r="H465" i="1"/>
  <c r="G465" i="1"/>
  <c r="G463" i="1"/>
  <c r="H463" i="1"/>
  <c r="H462" i="1"/>
  <c r="G462" i="1"/>
  <c r="H459" i="1"/>
  <c r="G459" i="1"/>
  <c r="H458" i="1"/>
  <c r="G458" i="1"/>
  <c r="H457" i="1"/>
  <c r="G457" i="1"/>
  <c r="H456" i="1"/>
  <c r="G456" i="1"/>
  <c r="G455" i="1"/>
  <c r="H455" i="1"/>
  <c r="G454" i="1"/>
  <c r="H454" i="1"/>
  <c r="H453" i="1"/>
  <c r="G453" i="1"/>
  <c r="H452" i="1"/>
  <c r="G452" i="1"/>
  <c r="H450" i="1"/>
  <c r="G450" i="1"/>
  <c r="H449" i="1"/>
  <c r="G449" i="1"/>
  <c r="H448" i="1"/>
  <c r="G448" i="1"/>
  <c r="H447" i="1"/>
  <c r="G447" i="1"/>
  <c r="H445" i="1"/>
  <c r="G445" i="1"/>
  <c r="H444" i="1"/>
  <c r="G444" i="1"/>
  <c r="H443" i="1"/>
  <c r="G443" i="1"/>
  <c r="H442" i="1"/>
  <c r="G442" i="1"/>
  <c r="H441" i="1"/>
  <c r="G441" i="1"/>
  <c r="G440" i="1"/>
  <c r="H440" i="1"/>
  <c r="G438" i="1"/>
  <c r="H438" i="1"/>
  <c r="H437" i="1"/>
  <c r="G437" i="1"/>
  <c r="H436" i="1"/>
  <c r="G436" i="1"/>
  <c r="G435" i="1"/>
  <c r="H435" i="1"/>
  <c r="H433" i="1"/>
  <c r="G433" i="1"/>
  <c r="G432" i="1"/>
  <c r="H432" i="1"/>
  <c r="G430" i="1"/>
  <c r="H430" i="1"/>
  <c r="G429" i="1"/>
  <c r="H429" i="1"/>
  <c r="G428" i="1"/>
  <c r="H428" i="1"/>
  <c r="H427" i="1"/>
  <c r="G427" i="1"/>
  <c r="H416" i="1"/>
  <c r="G416" i="1"/>
  <c r="G415" i="1"/>
  <c r="H415" i="1"/>
  <c r="G414" i="1"/>
  <c r="H414" i="1"/>
  <c r="G411" i="1"/>
  <c r="H411" i="1"/>
  <c r="H410" i="1"/>
  <c r="G410" i="1"/>
  <c r="H409" i="1"/>
  <c r="G409" i="1"/>
  <c r="H408" i="1"/>
  <c r="G408" i="1"/>
  <c r="H406" i="1"/>
  <c r="G406" i="1"/>
  <c r="G404" i="1"/>
  <c r="H404" i="1"/>
  <c r="H403" i="1"/>
  <c r="G403" i="1"/>
  <c r="H400" i="1"/>
  <c r="G400" i="1"/>
  <c r="G399" i="1"/>
  <c r="H399" i="1"/>
  <c r="G398" i="1"/>
  <c r="H398" i="1"/>
  <c r="G397" i="1"/>
  <c r="H397" i="1"/>
  <c r="G395" i="1"/>
  <c r="H395" i="1"/>
  <c r="G394" i="1"/>
  <c r="H394" i="1"/>
  <c r="H392" i="1"/>
  <c r="G392" i="1"/>
  <c r="H391" i="1"/>
  <c r="G391" i="1"/>
  <c r="H390" i="1"/>
  <c r="G390" i="1"/>
  <c r="G389" i="1"/>
  <c r="H389" i="1"/>
  <c r="H387" i="1"/>
  <c r="G387" i="1"/>
  <c r="H386" i="1"/>
  <c r="G386" i="1"/>
  <c r="H385" i="1"/>
  <c r="G385" i="1"/>
  <c r="H384" i="1"/>
  <c r="G384" i="1"/>
  <c r="H382" i="1"/>
  <c r="G382" i="1"/>
  <c r="G381" i="1"/>
  <c r="H381" i="1"/>
  <c r="G380" i="1"/>
  <c r="H380" i="1"/>
  <c r="H379" i="1"/>
  <c r="G379" i="1"/>
  <c r="G378" i="1"/>
  <c r="H378" i="1"/>
  <c r="H377" i="1"/>
  <c r="G377" i="1"/>
  <c r="H376" i="1"/>
  <c r="G376" i="1"/>
  <c r="H375" i="1"/>
  <c r="G375" i="1"/>
  <c r="H373" i="1"/>
  <c r="G373" i="1"/>
  <c r="H372" i="1"/>
  <c r="G372" i="1"/>
  <c r="H371" i="1"/>
  <c r="G371" i="1"/>
  <c r="H370" i="1"/>
  <c r="G370" i="1"/>
  <c r="H367" i="1"/>
  <c r="G367" i="1"/>
  <c r="H366" i="1"/>
  <c r="G366" i="1"/>
  <c r="G365" i="1"/>
  <c r="H365" i="1"/>
  <c r="G364" i="1"/>
  <c r="H364" i="1"/>
  <c r="H363" i="1"/>
  <c r="G363" i="1"/>
  <c r="H362" i="1"/>
  <c r="G362" i="1"/>
  <c r="H360" i="1"/>
  <c r="G360" i="1"/>
  <c r="H359" i="1"/>
  <c r="G359" i="1"/>
  <c r="H358" i="1"/>
  <c r="G358" i="1"/>
  <c r="G354" i="1"/>
  <c r="H354" i="1"/>
  <c r="G352" i="1"/>
  <c r="H352" i="1"/>
  <c r="H351" i="1"/>
  <c r="G351" i="1"/>
  <c r="G348" i="1"/>
  <c r="H348" i="1"/>
  <c r="H347" i="1"/>
  <c r="G347" i="1"/>
  <c r="G346" i="1"/>
  <c r="H346" i="1"/>
  <c r="G345" i="1"/>
  <c r="H345" i="1"/>
  <c r="G343" i="1"/>
  <c r="H343" i="1"/>
  <c r="H342" i="1"/>
  <c r="G342" i="1"/>
  <c r="G340" i="1"/>
  <c r="H340" i="1"/>
  <c r="G339" i="1"/>
  <c r="H339" i="1"/>
  <c r="G338" i="1"/>
  <c r="H338" i="1"/>
  <c r="G337" i="1"/>
  <c r="H337" i="1"/>
  <c r="G335" i="1"/>
  <c r="H335" i="1"/>
  <c r="G334" i="1"/>
  <c r="H334" i="1"/>
  <c r="G333" i="1"/>
  <c r="H333" i="1"/>
  <c r="H332" i="1"/>
  <c r="G332" i="1"/>
  <c r="H330" i="1"/>
  <c r="G330" i="1"/>
  <c r="H329" i="1"/>
  <c r="G329" i="1"/>
  <c r="H328" i="1"/>
  <c r="G328" i="1"/>
  <c r="H327" i="1"/>
  <c r="G327" i="1"/>
  <c r="G326" i="1"/>
  <c r="H326" i="1"/>
  <c r="G325" i="1"/>
  <c r="H325" i="1"/>
  <c r="G324" i="1"/>
  <c r="H324" i="1"/>
  <c r="G323" i="1"/>
  <c r="H323" i="1"/>
  <c r="H321" i="1"/>
  <c r="G321" i="1"/>
  <c r="G320" i="1"/>
  <c r="H320" i="1"/>
  <c r="G319" i="1"/>
  <c r="H319" i="1"/>
  <c r="G318" i="1"/>
  <c r="H318" i="1"/>
  <c r="G315" i="1"/>
  <c r="H315" i="1"/>
  <c r="G314" i="1"/>
  <c r="H314" i="1"/>
  <c r="G313" i="1"/>
  <c r="H313" i="1"/>
  <c r="G312" i="1"/>
  <c r="H312" i="1"/>
  <c r="G311" i="1"/>
  <c r="H311" i="1"/>
  <c r="H310" i="1"/>
  <c r="G310" i="1"/>
  <c r="H308" i="1"/>
  <c r="G308" i="1"/>
  <c r="H307" i="1"/>
  <c r="G307" i="1"/>
  <c r="H306" i="1"/>
  <c r="G306" i="1"/>
  <c r="H302" i="1"/>
  <c r="G302" i="1"/>
  <c r="G301" i="1"/>
  <c r="H301" i="1"/>
  <c r="G300" i="1"/>
  <c r="H300" i="1"/>
  <c r="G299" i="1"/>
  <c r="H299" i="1"/>
  <c r="G298" i="1"/>
  <c r="H298" i="1"/>
  <c r="H292" i="1"/>
  <c r="G292" i="1"/>
  <c r="H291" i="1"/>
  <c r="G291" i="1"/>
  <c r="G290" i="1"/>
  <c r="H290" i="1"/>
  <c r="G289" i="1"/>
  <c r="H289" i="1"/>
  <c r="G288" i="1"/>
  <c r="H288" i="1"/>
  <c r="H287" i="1"/>
  <c r="G287" i="1"/>
  <c r="G286" i="1"/>
  <c r="H286" i="1"/>
  <c r="G284" i="1"/>
  <c r="H284" i="1"/>
  <c r="G283" i="1"/>
  <c r="H283" i="1"/>
  <c r="G282" i="1"/>
  <c r="H282" i="1"/>
  <c r="G281" i="1"/>
  <c r="H281" i="1"/>
  <c r="G280" i="1"/>
  <c r="H280" i="1"/>
  <c r="G278" i="1"/>
  <c r="H278" i="1"/>
  <c r="G277" i="1"/>
  <c r="H277" i="1"/>
  <c r="G276" i="1"/>
  <c r="H276" i="1"/>
  <c r="G275" i="1"/>
  <c r="H275" i="1"/>
  <c r="G273" i="1"/>
  <c r="H273" i="1"/>
  <c r="G272" i="1"/>
  <c r="H272" i="1"/>
  <c r="H271" i="1"/>
  <c r="G271" i="1"/>
  <c r="H268" i="1"/>
  <c r="G268" i="1"/>
  <c r="H267" i="1"/>
  <c r="G267" i="1"/>
  <c r="H266" i="1"/>
  <c r="G266" i="1"/>
  <c r="H264" i="1"/>
  <c r="G264" i="1"/>
  <c r="G263" i="1"/>
  <c r="H263" i="1"/>
  <c r="H262" i="1"/>
  <c r="G262" i="1"/>
  <c r="G261" i="1"/>
  <c r="H261" i="1"/>
  <c r="G260" i="1"/>
  <c r="H260" i="1"/>
  <c r="G257" i="1"/>
  <c r="H257" i="1"/>
  <c r="H256" i="1"/>
  <c r="G256" i="1"/>
  <c r="G255" i="1"/>
  <c r="H255" i="1"/>
  <c r="G254" i="1"/>
  <c r="H254" i="1"/>
  <c r="H252" i="1"/>
  <c r="G252" i="1"/>
  <c r="H251" i="1"/>
  <c r="G251" i="1"/>
  <c r="G249" i="1"/>
  <c r="H249" i="1"/>
  <c r="H248" i="1"/>
  <c r="G248" i="1"/>
  <c r="G247" i="1"/>
  <c r="H247" i="1"/>
  <c r="H245" i="1"/>
  <c r="G245" i="1"/>
  <c r="H244" i="1"/>
  <c r="G244" i="1"/>
  <c r="H243" i="1"/>
  <c r="G243" i="1"/>
  <c r="G241" i="1"/>
  <c r="H241" i="1"/>
  <c r="H240" i="1"/>
  <c r="G240" i="1"/>
  <c r="H239" i="1"/>
  <c r="G239" i="1"/>
  <c r="G237" i="1"/>
  <c r="H237" i="1"/>
  <c r="G236" i="1"/>
  <c r="H236" i="1"/>
  <c r="G235" i="1"/>
  <c r="H235" i="1"/>
  <c r="G234" i="1"/>
  <c r="H234" i="1"/>
  <c r="H232" i="1"/>
  <c r="G232" i="1"/>
  <c r="H231" i="1"/>
  <c r="G231" i="1"/>
  <c r="H229" i="1"/>
  <c r="G229" i="1"/>
  <c r="H228" i="1"/>
  <c r="G228" i="1"/>
  <c r="H225" i="1"/>
  <c r="G225" i="1"/>
  <c r="H224" i="1"/>
  <c r="G224" i="1"/>
  <c r="H223" i="1"/>
  <c r="G223" i="1"/>
  <c r="G222" i="1"/>
  <c r="H222" i="1"/>
  <c r="G220" i="1"/>
  <c r="H220" i="1"/>
  <c r="G219" i="1"/>
  <c r="H219" i="1"/>
  <c r="G216" i="1"/>
  <c r="H216" i="1"/>
  <c r="H215" i="1"/>
  <c r="G215" i="1"/>
  <c r="G214" i="1"/>
  <c r="H214" i="1"/>
  <c r="G213" i="1"/>
  <c r="H213" i="1"/>
  <c r="G211" i="1"/>
  <c r="H211" i="1"/>
  <c r="G210" i="1"/>
  <c r="H210" i="1"/>
  <c r="H209" i="1"/>
  <c r="G209" i="1"/>
  <c r="G208" i="1"/>
  <c r="H208" i="1"/>
  <c r="H207" i="1"/>
  <c r="G207" i="1"/>
  <c r="H206" i="1"/>
  <c r="G206" i="1"/>
  <c r="G205" i="1"/>
  <c r="H205" i="1"/>
  <c r="H203" i="1"/>
  <c r="G203" i="1"/>
  <c r="G202" i="1"/>
  <c r="H202" i="1"/>
  <c r="H201" i="1"/>
  <c r="G201" i="1"/>
  <c r="H200" i="1"/>
  <c r="G200" i="1"/>
  <c r="G197" i="1"/>
  <c r="H197" i="1"/>
  <c r="H196" i="1"/>
  <c r="G196" i="1"/>
  <c r="H195" i="1"/>
  <c r="G195" i="1"/>
  <c r="H194" i="1"/>
  <c r="G194" i="1"/>
  <c r="H193" i="1"/>
  <c r="G193" i="1"/>
  <c r="G192" i="1"/>
  <c r="H192" i="1"/>
  <c r="G191" i="1"/>
  <c r="H191" i="1"/>
  <c r="G189" i="1"/>
  <c r="H189" i="1"/>
  <c r="H188" i="1"/>
  <c r="G188" i="1"/>
  <c r="H187" i="1"/>
  <c r="G187" i="1"/>
  <c r="H186" i="1"/>
  <c r="G186" i="1"/>
  <c r="H184" i="1"/>
  <c r="G184" i="1"/>
  <c r="G183" i="1"/>
  <c r="H183" i="1"/>
  <c r="H182" i="1"/>
  <c r="G182" i="1"/>
  <c r="H181" i="1"/>
  <c r="G181" i="1"/>
  <c r="H180" i="1"/>
  <c r="G180" i="1"/>
  <c r="H179" i="1"/>
  <c r="G179" i="1"/>
  <c r="H178" i="1"/>
  <c r="G178" i="1"/>
  <c r="G177" i="1"/>
  <c r="H177" i="1"/>
  <c r="G176" i="1"/>
  <c r="H176" i="1"/>
  <c r="G175" i="1"/>
  <c r="H175" i="1"/>
  <c r="G173" i="1"/>
  <c r="H173" i="1"/>
  <c r="G172" i="1"/>
  <c r="H172" i="1"/>
  <c r="G171" i="1"/>
  <c r="H171" i="1"/>
  <c r="H170" i="1"/>
  <c r="G170" i="1"/>
  <c r="G169" i="1"/>
  <c r="H169" i="1"/>
  <c r="G168" i="1"/>
  <c r="H168" i="1"/>
  <c r="G167" i="1"/>
  <c r="H167" i="1"/>
  <c r="G165" i="1"/>
  <c r="H165" i="1"/>
  <c r="G164" i="1"/>
  <c r="H164" i="1"/>
  <c r="G163" i="1"/>
  <c r="H163" i="1"/>
  <c r="H162" i="1"/>
  <c r="G162" i="1"/>
  <c r="G159" i="1"/>
  <c r="H159" i="1"/>
  <c r="H158" i="1"/>
  <c r="G158" i="1"/>
  <c r="H157" i="1"/>
  <c r="G157" i="1"/>
  <c r="G155" i="1"/>
  <c r="H155" i="1"/>
  <c r="G154" i="1"/>
  <c r="H154" i="1"/>
  <c r="H153" i="1"/>
  <c r="G153" i="1"/>
  <c r="H152" i="1"/>
  <c r="G152" i="1"/>
  <c r="G151" i="1"/>
  <c r="H151" i="1"/>
  <c r="H147" i="1"/>
  <c r="G147" i="1"/>
  <c r="H146" i="1"/>
  <c r="G146" i="1"/>
  <c r="H145" i="1"/>
  <c r="G145" i="1"/>
  <c r="G144" i="1"/>
  <c r="H144" i="1"/>
  <c r="H143" i="1"/>
  <c r="G143" i="1"/>
  <c r="G142" i="1"/>
  <c r="H142" i="1"/>
  <c r="H141" i="1"/>
  <c r="G141" i="1"/>
  <c r="H140" i="1"/>
  <c r="G140" i="1"/>
  <c r="G139" i="1"/>
  <c r="H139" i="1"/>
  <c r="G138" i="1"/>
  <c r="H138" i="1"/>
  <c r="G135" i="1"/>
  <c r="H135" i="1"/>
  <c r="H134" i="1"/>
  <c r="G134" i="1"/>
  <c r="G133" i="1"/>
  <c r="H133" i="1"/>
  <c r="H132" i="1"/>
  <c r="G132" i="1"/>
  <c r="G129" i="1"/>
  <c r="H129" i="1"/>
  <c r="H128" i="1"/>
  <c r="G128" i="1"/>
  <c r="H127" i="1"/>
  <c r="G127" i="1"/>
  <c r="H126" i="1"/>
  <c r="G126" i="1"/>
  <c r="H124" i="1"/>
  <c r="G124" i="1"/>
  <c r="G123" i="1"/>
  <c r="H123" i="1"/>
  <c r="G120" i="1"/>
  <c r="H120" i="1"/>
  <c r="G119" i="1"/>
  <c r="H119" i="1"/>
  <c r="G118" i="1"/>
  <c r="H118" i="1"/>
  <c r="G117" i="1"/>
  <c r="H117" i="1"/>
  <c r="G115" i="1"/>
  <c r="H115" i="1"/>
  <c r="H113" i="1"/>
  <c r="G113" i="1"/>
  <c r="H112" i="1"/>
  <c r="G112" i="1"/>
  <c r="H111" i="1"/>
  <c r="G111" i="1"/>
  <c r="H110" i="1"/>
  <c r="G110" i="1"/>
  <c r="H109" i="1"/>
  <c r="G109" i="1"/>
  <c r="G107" i="1"/>
  <c r="H107" i="1"/>
  <c r="H106" i="1"/>
  <c r="G106" i="1"/>
  <c r="G105" i="1"/>
  <c r="H105" i="1"/>
  <c r="G104" i="1"/>
  <c r="H104" i="1"/>
  <c r="G101" i="1"/>
  <c r="H101" i="1"/>
  <c r="G100" i="1"/>
  <c r="H100" i="1"/>
  <c r="G99" i="1"/>
  <c r="H99" i="1"/>
  <c r="H98" i="1"/>
  <c r="G98" i="1"/>
  <c r="G97" i="1"/>
  <c r="H97" i="1"/>
  <c r="H96" i="1"/>
  <c r="G96" i="1"/>
  <c r="G95" i="1"/>
  <c r="H95" i="1"/>
  <c r="G92" i="1"/>
  <c r="H92" i="1"/>
  <c r="G91" i="1"/>
  <c r="H91" i="1"/>
  <c r="G90" i="1"/>
  <c r="H90" i="1"/>
  <c r="G89" i="1"/>
  <c r="H89" i="1"/>
  <c r="G88" i="1"/>
  <c r="H88" i="1"/>
  <c r="G86" i="1"/>
  <c r="H86" i="1"/>
  <c r="G85" i="1"/>
  <c r="H85" i="1"/>
  <c r="H84" i="1"/>
  <c r="G84" i="1"/>
  <c r="G83" i="1"/>
  <c r="H83" i="1"/>
  <c r="G82" i="1"/>
  <c r="H82" i="1"/>
  <c r="H81" i="1"/>
  <c r="G81" i="1"/>
  <c r="G80" i="1"/>
  <c r="H80" i="1"/>
  <c r="G77" i="1"/>
  <c r="H77" i="1"/>
  <c r="H76" i="1"/>
  <c r="G76" i="1"/>
  <c r="H75" i="1"/>
  <c r="G75" i="1"/>
  <c r="H74" i="1"/>
  <c r="G74" i="1"/>
  <c r="H72" i="1"/>
  <c r="G72" i="1"/>
  <c r="G71" i="1"/>
  <c r="H71" i="1"/>
  <c r="G69" i="1"/>
  <c r="H69" i="1"/>
  <c r="H68" i="1"/>
  <c r="G68" i="1"/>
  <c r="G66" i="1"/>
  <c r="H66" i="1"/>
  <c r="G65" i="1"/>
  <c r="H65" i="1"/>
  <c r="H63" i="1"/>
  <c r="G63" i="1"/>
  <c r="G62" i="1"/>
  <c r="H62" i="1"/>
  <c r="G61" i="1"/>
  <c r="H61" i="1"/>
  <c r="H59" i="1"/>
  <c r="G59" i="1"/>
  <c r="H58" i="1"/>
  <c r="G58" i="1"/>
  <c r="H56" i="1"/>
  <c r="G56" i="1"/>
  <c r="H55" i="1"/>
  <c r="G55" i="1"/>
  <c r="G53" i="1"/>
  <c r="H53" i="1"/>
  <c r="H52" i="1"/>
  <c r="G52" i="1"/>
  <c r="H51" i="1"/>
  <c r="G51" i="1"/>
  <c r="H50" i="1"/>
  <c r="G50" i="1"/>
  <c r="G48" i="1"/>
  <c r="H48" i="1"/>
  <c r="H47" i="1"/>
  <c r="G47" i="1"/>
  <c r="G44" i="1"/>
  <c r="H44" i="1"/>
  <c r="G43" i="1"/>
  <c r="H43" i="1"/>
  <c r="H42" i="1"/>
  <c r="G42" i="1"/>
  <c r="H41" i="1"/>
  <c r="G41" i="1"/>
  <c r="H38" i="1"/>
  <c r="G38" i="1"/>
  <c r="G37" i="1"/>
  <c r="H37" i="1"/>
  <c r="H36" i="1"/>
  <c r="G36" i="1"/>
  <c r="G34" i="1"/>
  <c r="H34" i="1"/>
  <c r="G33" i="1"/>
  <c r="H33" i="1"/>
  <c r="G31" i="1"/>
  <c r="H31" i="1"/>
  <c r="H30" i="1"/>
  <c r="G30" i="1"/>
  <c r="H29" i="1"/>
  <c r="G29" i="1"/>
  <c r="G28" i="1"/>
  <c r="H28" i="1"/>
  <c r="H27" i="1"/>
  <c r="G27" i="1"/>
  <c r="H26" i="1"/>
  <c r="G26" i="1"/>
  <c r="G24" i="1"/>
  <c r="H24" i="1"/>
  <c r="H23" i="1"/>
  <c r="G23" i="1"/>
  <c r="G22" i="1"/>
  <c r="H22" i="1"/>
  <c r="H21" i="1"/>
  <c r="G21" i="1"/>
  <c r="G20" i="1"/>
  <c r="H20" i="1"/>
  <c r="H18" i="1"/>
  <c r="G18" i="1"/>
  <c r="H17" i="1"/>
  <c r="G17" i="1"/>
  <c r="G16" i="1"/>
  <c r="H16" i="1"/>
  <c r="H15" i="1"/>
  <c r="G15" i="1"/>
  <c r="G14" i="1"/>
  <c r="H14" i="1"/>
  <c r="H12" i="1"/>
  <c r="G12" i="1"/>
  <c r="H11" i="1"/>
  <c r="G11" i="1"/>
  <c r="G10" i="1"/>
  <c r="H10" i="1"/>
  <c r="H9" i="1"/>
  <c r="G9" i="1"/>
  <c r="G8" i="1"/>
  <c r="H8" i="1"/>
  <c r="H7" i="1"/>
  <c r="G7" i="1"/>
  <c r="H6" i="1"/>
  <c r="G6" i="1"/>
  <c r="G5" i="1"/>
  <c r="H5" i="1"/>
  <c r="D160" i="1" l="1"/>
  <c r="F164" i="4"/>
  <c r="G24" i="9"/>
  <c r="H24" i="9"/>
  <c r="E152" i="4"/>
  <c r="D149" i="1"/>
  <c r="D130" i="1"/>
  <c r="F134" i="4"/>
  <c r="E6" i="4"/>
  <c r="D102" i="1"/>
  <c r="C1621" i="1"/>
  <c r="I40" i="3"/>
  <c r="G1627" i="1"/>
  <c r="H1627" i="1"/>
  <c r="B342" i="9"/>
  <c r="G1582" i="1"/>
  <c r="H1582" i="1"/>
  <c r="C1620" i="1"/>
  <c r="H11" i="3" s="1"/>
  <c r="I39" i="3"/>
  <c r="G343" i="9"/>
  <c r="E343" i="9" s="1"/>
  <c r="K1480" i="9"/>
  <c r="D1570" i="1"/>
  <c r="I35" i="3"/>
  <c r="G1571" i="1"/>
  <c r="H1571" i="1"/>
  <c r="C1570" i="1"/>
  <c r="H35" i="3"/>
  <c r="C1538" i="1"/>
  <c r="D5" i="7"/>
  <c r="G1539" i="1"/>
  <c r="H1539" i="1"/>
  <c r="D1537" i="1"/>
  <c r="I33" i="3"/>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F35" i="6"/>
  <c r="C1430" i="1"/>
  <c r="H28" i="3"/>
  <c r="G1423" i="1"/>
  <c r="H1423" i="1"/>
  <c r="G1417" i="1"/>
  <c r="H1417" i="1"/>
  <c r="G1408" i="1"/>
  <c r="H1408" i="1"/>
  <c r="G1405" i="1"/>
  <c r="H1405" i="1"/>
  <c r="G1401" i="1"/>
  <c r="H1401" i="1"/>
  <c r="D1536" i="1"/>
  <c r="I31" i="3"/>
  <c r="E346" i="9"/>
  <c r="B347" i="9"/>
  <c r="G1400" i="1"/>
  <c r="H1400" i="1"/>
  <c r="F141" i="6"/>
  <c r="C1536" i="1"/>
  <c r="H9" i="3" s="1"/>
  <c r="H31" i="3"/>
  <c r="F250" i="5"/>
  <c r="C1254" i="1"/>
  <c r="H25" i="3"/>
  <c r="C1206" i="1"/>
  <c r="F202" i="5"/>
  <c r="G337" i="9"/>
  <c r="E337" i="9" s="1"/>
  <c r="B337" i="9" s="1"/>
  <c r="E175" i="5"/>
  <c r="D1179" i="1" s="1"/>
  <c r="D1180" i="1"/>
  <c r="I24" i="3"/>
  <c r="F176" i="5"/>
  <c r="C1180" i="1"/>
  <c r="H24" i="3"/>
  <c r="D175" i="5"/>
  <c r="E69" i="5"/>
  <c r="D1093" i="1"/>
  <c r="C1075" i="1"/>
  <c r="D69" i="5"/>
  <c r="F70" i="5"/>
  <c r="D1012" i="1"/>
  <c r="I22" i="3"/>
  <c r="E6" i="5"/>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F536" i="4"/>
  <c r="D535" i="4"/>
  <c r="D639" i="4" s="1"/>
  <c r="C530" i="1"/>
  <c r="G531" i="1"/>
  <c r="H531" i="1"/>
  <c r="E640" i="4"/>
  <c r="D634" i="1" s="1"/>
  <c r="D529" i="1"/>
  <c r="G526" i="1"/>
  <c r="H526"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D424" i="1"/>
  <c r="E639" i="4"/>
  <c r="D633" i="1" s="1"/>
  <c r="G425" i="1"/>
  <c r="H425" i="1"/>
  <c r="F430" i="4"/>
  <c r="C424" i="1"/>
  <c r="G423" i="1"/>
  <c r="H423" i="1"/>
  <c r="C642" i="1"/>
  <c r="F648" i="4"/>
  <c r="G422" i="1"/>
  <c r="H422" i="1"/>
  <c r="C641" i="1"/>
  <c r="F647" i="4"/>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G355" i="1"/>
  <c r="H355" i="1"/>
  <c r="G353" i="1"/>
  <c r="H353" i="1"/>
  <c r="G350" i="1"/>
  <c r="H350" i="1"/>
  <c r="G349" i="1"/>
  <c r="H349" i="1"/>
  <c r="G344" i="1"/>
  <c r="H344" i="1"/>
  <c r="G341" i="1"/>
  <c r="H341" i="1"/>
  <c r="G336" i="1"/>
  <c r="H336" i="1"/>
  <c r="G331" i="1"/>
  <c r="H331" i="1"/>
  <c r="G322" i="1"/>
  <c r="H322" i="1"/>
  <c r="G317" i="1"/>
  <c r="H317" i="1"/>
  <c r="G316" i="1"/>
  <c r="H316" i="1"/>
  <c r="D304" i="1"/>
  <c r="E308" i="4"/>
  <c r="G309" i="1"/>
  <c r="H309" i="1"/>
  <c r="F309" i="4"/>
  <c r="C304" i="1"/>
  <c r="D308" i="4"/>
  <c r="G305" i="1"/>
  <c r="H305"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150" i="1"/>
  <c r="H150" i="1"/>
  <c r="D301" i="4"/>
  <c r="C295" i="1"/>
  <c r="D423" i="4"/>
  <c r="H137" i="1"/>
  <c r="G137" i="1"/>
  <c r="G136" i="1"/>
  <c r="H136" i="1"/>
  <c r="H131" i="1"/>
  <c r="G131" i="1"/>
  <c r="H130" i="1"/>
  <c r="G130" i="1"/>
  <c r="G125" i="1"/>
  <c r="H125" i="1"/>
  <c r="G122" i="1"/>
  <c r="H122" i="1"/>
  <c r="G121" i="1"/>
  <c r="H121" i="1"/>
  <c r="G116" i="1"/>
  <c r="H116" i="1"/>
  <c r="G108" i="1"/>
  <c r="H108" i="1"/>
  <c r="H103" i="1"/>
  <c r="G103" i="1"/>
  <c r="G94" i="1"/>
  <c r="H94" i="1"/>
  <c r="G87" i="1"/>
  <c r="H87" i="1"/>
  <c r="G79" i="1"/>
  <c r="H79" i="1"/>
  <c r="H78" i="1"/>
  <c r="G78" i="1"/>
  <c r="H73" i="1"/>
  <c r="G73" i="1"/>
  <c r="H70" i="1"/>
  <c r="G70" i="1"/>
  <c r="G67" i="1"/>
  <c r="H67" i="1"/>
  <c r="H64" i="1"/>
  <c r="G64" i="1"/>
  <c r="H60" i="1"/>
  <c r="G60" i="1"/>
  <c r="H57" i="1"/>
  <c r="G57" i="1"/>
  <c r="G54" i="1"/>
  <c r="H54" i="1"/>
  <c r="H49" i="1"/>
  <c r="G49" i="1"/>
  <c r="H46" i="1"/>
  <c r="G46" i="1"/>
  <c r="H45" i="1"/>
  <c r="G45" i="1"/>
  <c r="G40" i="1"/>
  <c r="H40" i="1"/>
  <c r="H39" i="1"/>
  <c r="G39" i="1"/>
  <c r="H35" i="1"/>
  <c r="G35" i="1"/>
  <c r="H32" i="1"/>
  <c r="G32" i="1"/>
  <c r="H25" i="1"/>
  <c r="G25" i="1"/>
  <c r="H19" i="1"/>
  <c r="G19" i="1"/>
  <c r="H13" i="1"/>
  <c r="G13" i="1"/>
  <c r="G4" i="1"/>
  <c r="H4" i="1"/>
  <c r="H3" i="1"/>
  <c r="G3" i="1"/>
  <c r="F300" i="4"/>
  <c r="C296" i="1"/>
  <c r="I1564" i="1"/>
  <c r="I1563" i="1"/>
  <c r="I1561" i="1"/>
  <c r="I1560" i="1"/>
  <c r="I1559" i="1"/>
  <c r="I1558" i="1"/>
  <c r="I1556" i="1"/>
  <c r="I1553" i="1"/>
  <c r="I1552" i="1"/>
  <c r="I1547" i="1"/>
  <c r="I1544" i="1"/>
  <c r="I1543" i="1"/>
  <c r="I1541" i="1"/>
  <c r="I1540" i="1"/>
  <c r="F228" i="9"/>
  <c r="B156" i="9"/>
  <c r="G160" i="1" l="1"/>
  <c r="H160" i="1"/>
  <c r="H149" i="1"/>
  <c r="G149" i="1"/>
  <c r="F152" i="4"/>
  <c r="E299" i="4"/>
  <c r="E300" i="4" s="1"/>
  <c r="D296" i="1" s="1"/>
  <c r="D148" i="1"/>
  <c r="I18" i="3"/>
  <c r="E24" i="9"/>
  <c r="B24" i="9" s="1"/>
  <c r="F6" i="4"/>
  <c r="D2" i="1"/>
  <c r="I17" i="3"/>
  <c r="H102" i="1"/>
  <c r="G102" i="1"/>
  <c r="G1621" i="1"/>
  <c r="H1621" i="1"/>
  <c r="N3" i="9"/>
  <c r="G1620" i="1"/>
  <c r="H1620" i="1"/>
  <c r="G1570" i="1"/>
  <c r="H1570" i="1"/>
  <c r="G1538" i="1"/>
  <c r="H1538" i="1"/>
  <c r="C1537" i="1"/>
  <c r="H33" i="3"/>
  <c r="G345" i="9"/>
  <c r="E345" i="9" s="1"/>
  <c r="G1430" i="1"/>
  <c r="H1430" i="1"/>
  <c r="I9" i="3"/>
  <c r="K3" i="9"/>
  <c r="G1536" i="1"/>
  <c r="H1536" i="1"/>
  <c r="G1254" i="1"/>
  <c r="H1254" i="1"/>
  <c r="G1206" i="1"/>
  <c r="H1206" i="1"/>
  <c r="G1180" i="1"/>
  <c r="H1180" i="1"/>
  <c r="C1179" i="1"/>
  <c r="F175" i="5"/>
  <c r="D1074" i="1"/>
  <c r="I23" i="3"/>
  <c r="H1093" i="1"/>
  <c r="G1093" i="1"/>
  <c r="G1075" i="1"/>
  <c r="H1075" i="1"/>
  <c r="D6" i="5"/>
  <c r="F69" i="5"/>
  <c r="C1074" i="1"/>
  <c r="H23" i="3"/>
  <c r="H1012" i="1"/>
  <c r="G1012" i="1"/>
  <c r="H299" i="9"/>
  <c r="D1011" i="1"/>
  <c r="D640" i="4"/>
  <c r="F535" i="4"/>
  <c r="C529" i="1"/>
  <c r="G530" i="1"/>
  <c r="H530" i="1"/>
  <c r="G424" i="1"/>
  <c r="H424" i="1"/>
  <c r="F639" i="4"/>
  <c r="C633" i="1"/>
  <c r="G642" i="1"/>
  <c r="H642" i="1"/>
  <c r="G641" i="1"/>
  <c r="H641" i="1"/>
  <c r="E418" i="4"/>
  <c r="D413" i="1" s="1"/>
  <c r="E417" i="4"/>
  <c r="D412" i="1" s="1"/>
  <c r="E422" i="4"/>
  <c r="D303" i="1"/>
  <c r="G304" i="1"/>
  <c r="H304" i="1"/>
  <c r="D418" i="4"/>
  <c r="F308" i="4"/>
  <c r="C303" i="1"/>
  <c r="D417" i="4"/>
  <c r="D422" i="4"/>
  <c r="C297" i="1"/>
  <c r="G20" i="9"/>
  <c r="D644" i="4"/>
  <c r="D425" i="4"/>
  <c r="C418" i="1"/>
  <c r="B228" i="9"/>
  <c r="B343" i="9"/>
  <c r="E341" i="9"/>
  <c r="I11" i="3" s="1"/>
  <c r="D295" i="1" l="1"/>
  <c r="E423" i="4"/>
  <c r="E424" i="4" s="1"/>
  <c r="D419" i="1" s="1"/>
  <c r="E301" i="4"/>
  <c r="F299" i="4"/>
  <c r="H148" i="1"/>
  <c r="G148" i="1"/>
  <c r="G2" i="1"/>
  <c r="H2" i="1"/>
  <c r="G296" i="1"/>
  <c r="H296" i="1"/>
  <c r="G1537" i="1"/>
  <c r="H1537" i="1"/>
  <c r="E344" i="9"/>
  <c r="I10" i="3" s="1"/>
  <c r="B345" i="9"/>
  <c r="G1179" i="1"/>
  <c r="H1179" i="1"/>
  <c r="F6" i="5"/>
  <c r="G306" i="9"/>
  <c r="E306" i="9" s="1"/>
  <c r="B306" i="9" s="1"/>
  <c r="G299" i="9"/>
  <c r="E299" i="9" s="1"/>
  <c r="C1011" i="1"/>
  <c r="G1074" i="1"/>
  <c r="H1074" i="1"/>
  <c r="C634" i="1"/>
  <c r="F640" i="4"/>
  <c r="G529" i="1"/>
  <c r="H529" i="1"/>
  <c r="G633" i="1"/>
  <c r="H633" i="1"/>
  <c r="D417" i="1"/>
  <c r="E643" i="4"/>
  <c r="C413" i="1"/>
  <c r="F418" i="4"/>
  <c r="G303" i="1"/>
  <c r="H303" i="1"/>
  <c r="F417" i="4"/>
  <c r="C412" i="1"/>
  <c r="F422" i="4"/>
  <c r="D424" i="4"/>
  <c r="D643" i="4"/>
  <c r="C417" i="1"/>
  <c r="D646" i="4"/>
  <c r="C638" i="1"/>
  <c r="C420" i="1"/>
  <c r="H295" i="1" l="1"/>
  <c r="G295" i="1"/>
  <c r="F423" i="4"/>
  <c r="E425" i="4"/>
  <c r="E644" i="4"/>
  <c r="E645" i="4" s="1"/>
  <c r="D418" i="1"/>
  <c r="H20" i="9"/>
  <c r="E20" i="9" s="1"/>
  <c r="B20" i="9" s="1"/>
  <c r="F301" i="4"/>
  <c r="D297" i="1"/>
  <c r="B299" i="9"/>
  <c r="G1011" i="1"/>
  <c r="H1011" i="1"/>
  <c r="H8" i="3"/>
  <c r="G634" i="1"/>
  <c r="H634" i="1"/>
  <c r="D637" i="1"/>
  <c r="G413" i="1"/>
  <c r="H413" i="1"/>
  <c r="G412" i="1"/>
  <c r="H412" i="1"/>
  <c r="F424" i="4"/>
  <c r="C419" i="1"/>
  <c r="F643" i="4"/>
  <c r="D645" i="4"/>
  <c r="C637" i="1"/>
  <c r="G417" i="1"/>
  <c r="H417" i="1"/>
  <c r="C640" i="1"/>
  <c r="D650" i="4"/>
  <c r="F425" i="4" l="1"/>
  <c r="D420" i="1"/>
  <c r="E646" i="4"/>
  <c r="E649" i="4" s="1"/>
  <c r="F644" i="4"/>
  <c r="D638" i="1"/>
  <c r="H418" i="1"/>
  <c r="G418" i="1"/>
  <c r="H297" i="1"/>
  <c r="G297" i="1"/>
  <c r="M3" i="9"/>
  <c r="D639" i="1"/>
  <c r="G419" i="1"/>
  <c r="H419" i="1"/>
  <c r="D649" i="4"/>
  <c r="C639" i="1"/>
  <c r="F645" i="4"/>
  <c r="G637" i="1"/>
  <c r="H637" i="1"/>
  <c r="C644" i="1"/>
  <c r="H20" i="3"/>
  <c r="H420" i="1" l="1"/>
  <c r="G420" i="1"/>
  <c r="E650" i="4"/>
  <c r="F646" i="4"/>
  <c r="D640" i="1"/>
  <c r="H638" i="1"/>
  <c r="G638" i="1"/>
  <c r="G333" i="9"/>
  <c r="E333" i="9" s="1"/>
  <c r="H333" i="9"/>
  <c r="D643" i="1"/>
  <c r="I19" i="3"/>
  <c r="G297" i="9"/>
  <c r="E297" i="9" s="1"/>
  <c r="B297" i="9" s="1"/>
  <c r="C643" i="1"/>
  <c r="H19" i="3"/>
  <c r="F649" i="4"/>
  <c r="G639" i="1"/>
  <c r="H639" i="1"/>
  <c r="F650" i="4" l="1"/>
  <c r="I20" i="3"/>
  <c r="D644" i="1"/>
  <c r="H640" i="1"/>
  <c r="G640" i="1"/>
  <c r="E298" i="9"/>
  <c r="I8" i="3" s="1"/>
  <c r="B333" i="9"/>
  <c r="G643" i="1"/>
  <c r="H643" i="1"/>
  <c r="H644" i="1" l="1"/>
  <c r="H7" i="3"/>
  <c r="J3" i="9" s="1"/>
  <c r="G644" i="1"/>
  <c r="H15" i="9" l="1"/>
  <c r="H22" i="9"/>
  <c r="G15" i="9"/>
  <c r="J17" i="9"/>
  <c r="I17" i="9"/>
  <c r="H17" i="9"/>
  <c r="G17" i="9"/>
  <c r="M16" i="9"/>
  <c r="L16" i="9"/>
  <c r="H16" i="9"/>
  <c r="G21" i="9"/>
  <c r="H21" i="9"/>
  <c r="G22" i="9"/>
  <c r="G16" i="9"/>
  <c r="L15" i="9"/>
  <c r="I6" i="9"/>
  <c r="I8" i="9"/>
  <c r="K7" i="9"/>
  <c r="J7" i="9"/>
  <c r="I7" i="9"/>
  <c r="K6" i="9"/>
  <c r="J5" i="9"/>
  <c r="K13" i="9"/>
  <c r="J13" i="9"/>
  <c r="I13" i="9"/>
  <c r="K12" i="9"/>
  <c r="J12" i="9"/>
  <c r="I12" i="9"/>
  <c r="K11" i="9"/>
  <c r="J11" i="9"/>
  <c r="I11" i="9"/>
  <c r="K10" i="9"/>
  <c r="J10" i="9"/>
  <c r="K9" i="9"/>
  <c r="J9" i="9"/>
  <c r="I9" i="9"/>
  <c r="K8" i="9"/>
  <c r="J8" i="9"/>
  <c r="H295" i="9"/>
  <c r="G295" i="9"/>
  <c r="L293" i="9"/>
  <c r="F293" i="9" s="1"/>
  <c r="H18" i="9"/>
  <c r="G18" i="9"/>
  <c r="M15" i="9"/>
  <c r="J6" i="9"/>
  <c r="K5" i="9"/>
  <c r="I5" i="9"/>
  <c r="E10" i="9" l="1"/>
  <c r="B10" i="9" s="1"/>
  <c r="E11" i="9"/>
  <c r="B11" i="9" s="1"/>
  <c r="E15" i="9"/>
  <c r="E18" i="9"/>
  <c r="B18" i="9" s="1"/>
  <c r="E12" i="9"/>
  <c r="B12" i="9" s="1"/>
  <c r="E7" i="9"/>
  <c r="B7" i="9" s="1"/>
  <c r="E17" i="9"/>
  <c r="B17" i="9" s="1"/>
  <c r="E22" i="9"/>
  <c r="B22" i="9" s="1"/>
  <c r="E16" i="9"/>
  <c r="E13" i="9"/>
  <c r="B13" i="9" s="1"/>
  <c r="F16" i="9"/>
  <c r="E6" i="9"/>
  <c r="B6" i="9" s="1"/>
  <c r="E5" i="9"/>
  <c r="E295" i="9"/>
  <c r="E21" i="9"/>
  <c r="E8" i="9"/>
  <c r="B8" i="9" s="1"/>
  <c r="E9" i="9"/>
  <c r="B9" i="9" s="1"/>
  <c r="F15" i="9"/>
  <c r="B293" i="9"/>
  <c r="F23" i="9"/>
  <c r="B295" i="9" l="1"/>
  <c r="E23" i="9"/>
  <c r="I7" i="3" s="1"/>
  <c r="B16" i="9"/>
  <c r="B5" i="9"/>
  <c r="E4" i="9"/>
  <c r="B21" i="9"/>
  <c r="E14" i="9"/>
  <c r="I13" i="3" s="1"/>
  <c r="F14" i="9"/>
  <c r="F3" i="9" s="1"/>
  <c r="B15" i="9"/>
  <c r="E3" i="9" l="1"/>
</calcChain>
</file>

<file path=xl/sharedStrings.xml><?xml version="1.0" encoding="utf-8"?>
<sst xmlns="http://schemas.openxmlformats.org/spreadsheetml/2006/main" count="4722" uniqueCount="3654">
  <si>
    <t>Obveznik:</t>
  </si>
  <si>
    <t>7704 - DOM ZA ODRASLE OSOBE NEDEŠĆINA</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</si>
  <si>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</si>
  <si>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</si>
  <si>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</si>
  <si>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</si>
  <si>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</si>
  <si>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</si>
  <si>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</si>
  <si>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</si>
  <si>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</si>
  <si>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</si>
  <si>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</si>
  <si>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</si>
  <si>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</si>
  <si>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</si>
  <si>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</si>
  <si>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</si>
  <si>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</si>
  <si>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</si>
  <si>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</si>
  <si>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</si>
  <si>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</si>
  <si>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</si>
  <si>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</si>
  <si>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</si>
  <si>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</si>
  <si>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</si>
  <si>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</si>
  <si>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</si>
  <si>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</si>
  <si>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</si>
  <si>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</si>
  <si>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</si>
  <si>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</si>
  <si>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</si>
  <si>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</si>
  <si>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</si>
  <si>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</si>
  <si>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</si>
  <si>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</si>
  <si>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</si>
  <si>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</si>
  <si>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</si>
  <si>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</si>
  <si>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</si>
  <si>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</si>
  <si>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</si>
  <si>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</si>
  <si>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</si>
  <si>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</si>
  <si>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</si>
  <si>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</si>
  <si>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</si>
  <si>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</si>
  <si>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</si>
  <si>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</si>
  <si>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</si>
  <si>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</si>
  <si>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</si>
  <si>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</si>
  <si>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</si>
  <si>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</si>
  <si>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</si>
  <si>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</si>
  <si>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</si>
  <si>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</si>
  <si>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</si>
  <si>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</si>
  <si>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</si>
  <si>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</si>
  <si>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</si>
  <si>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</si>
  <si>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</si>
  <si>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</si>
  <si>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</si>
  <si>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</si>
  <si>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</si>
  <si>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</si>
  <si>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</si>
  <si>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</si>
  <si>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</si>
  <si>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</si>
  <si>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</si>
  <si>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</si>
  <si>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</si>
  <si>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</si>
  <si>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</si>
  <si>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</si>
  <si>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</si>
  <si>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</si>
  <si>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</si>
  <si>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</si>
  <si>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</si>
  <si>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</si>
  <si>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</si>
  <si>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</si>
  <si>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</si>
  <si>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</si>
  <si>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</si>
  <si>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</si>
  <si>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</si>
  <si>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</si>
  <si>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</si>
  <si>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</si>
  <si>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</si>
  <si>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</si>
  <si>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</si>
  <si>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</si>
  <si>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</si>
  <si>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</si>
  <si>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</si>
  <si>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</si>
  <si>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</si>
  <si>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</si>
  <si>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</si>
  <si>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</si>
  <si>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</si>
  <si>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</si>
  <si>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</si>
  <si>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</si>
  <si>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</si>
  <si>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</si>
  <si>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</si>
  <si>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</si>
  <si>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</si>
  <si>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</si>
  <si>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</si>
  <si>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</si>
  <si>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</si>
  <si>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</si>
  <si>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</si>
  <si>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</si>
  <si>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</si>
  <si>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</si>
  <si>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</si>
  <si>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</si>
  <si>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</si>
  <si>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</si>
  <si>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</si>
  <si>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</si>
  <si>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</si>
  <si>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</si>
  <si>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</si>
  <si>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</si>
  <si>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</si>
  <si>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</si>
  <si>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</si>
  <si>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</si>
  <si>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</si>
  <si>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</si>
  <si>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</si>
  <si>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</si>
  <si>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</si>
  <si>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</si>
  <si>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</si>
  <si>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</si>
  <si>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</si>
  <si>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</si>
  <si>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</si>
  <si>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</si>
  <si>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</si>
  <si>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</si>
  <si>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</si>
  <si>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</si>
  <si>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</si>
  <si>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</si>
  <si>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</si>
  <si>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</si>
  <si>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</si>
  <si>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</si>
  <si>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</si>
  <si>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</si>
  <si>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</si>
  <si>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</si>
  <si>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</si>
  <si>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</si>
  <si>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</si>
  <si>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</si>
  <si>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</si>
  <si>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</si>
  <si>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</si>
  <si>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</si>
  <si>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</si>
  <si>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</si>
  <si>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</si>
  <si>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</si>
  <si>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</si>
  <si>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</si>
  <si>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</si>
  <si>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</si>
  <si>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</si>
  <si>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</si>
  <si>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</si>
  <si>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</si>
  <si>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</si>
  <si>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</si>
  <si>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</si>
  <si>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</si>
  <si>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</si>
  <si>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</si>
  <si>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</si>
  <si>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</si>
  <si>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</si>
  <si>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</si>
  <si>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</si>
  <si>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</si>
  <si>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</si>
  <si>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</si>
  <si>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</si>
  <si>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</si>
  <si>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</si>
  <si>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</si>
  <si>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</si>
  <si>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</si>
  <si>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</si>
  <si>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</si>
  <si>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</si>
  <si>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</si>
  <si>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</si>
  <si>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</si>
  <si>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</si>
  <si>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</si>
  <si>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</si>
  <si>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</si>
  <si>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</si>
  <si>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</si>
  <si>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</si>
  <si>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</si>
  <si>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</si>
  <si>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</si>
  <si>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</si>
  <si>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</si>
  <si>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</si>
  <si>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</si>
  <si>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</si>
  <si>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</si>
  <si>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</si>
  <si>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</si>
  <si>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</si>
  <si>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</si>
  <si>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</si>
  <si>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</si>
  <si>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</si>
  <si>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</si>
  <si>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</si>
  <si>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</si>
  <si>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</si>
  <si>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</si>
  <si>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</si>
  <si>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</si>
  <si>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</si>
  <si>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</si>
  <si>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</si>
  <si>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</si>
  <si>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</si>
  <si>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</si>
  <si>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</si>
  <si>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</si>
  <si>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</si>
  <si>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</si>
  <si>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</si>
  <si>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</si>
  <si>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</si>
  <si>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</si>
  <si>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</si>
  <si>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</si>
  <si>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</si>
  <si>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</si>
  <si>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</si>
  <si>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</si>
  <si>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</si>
  <si>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</si>
  <si>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</si>
  <si>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</si>
  <si>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</si>
  <si>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</si>
  <si>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</si>
  <si>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</si>
  <si>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</si>
  <si>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</si>
  <si>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</si>
  <si>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</si>
  <si>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</si>
  <si>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</si>
  <si>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</si>
  <si>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</si>
  <si>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</si>
  <si>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</si>
  <si>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</si>
  <si>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</si>
  <si>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</si>
  <si>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</si>
  <si>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</si>
  <si>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</si>
  <si>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</si>
  <si>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</si>
  <si>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</si>
  <si>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</si>
  <si>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</si>
  <si>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</si>
  <si>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</si>
  <si>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</si>
  <si>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</si>
  <si>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</si>
  <si>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</si>
  <si>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</si>
  <si>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</si>
  <si>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</si>
  <si>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</si>
  <si>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</si>
  <si>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</si>
  <si>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</si>
  <si>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</si>
  <si>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</si>
  <si>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</si>
  <si>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</si>
  <si>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</si>
  <si>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</si>
  <si>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</si>
  <si>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</si>
  <si>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</si>
  <si>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</si>
  <si>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</si>
  <si>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</si>
  <si>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</si>
  <si>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</si>
  <si>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</si>
  <si>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</si>
  <si>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</si>
  <si>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</si>
  <si>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</si>
  <si>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</si>
  <si>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</si>
  <si>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</si>
  <si>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</si>
  <si>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</si>
  <si>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</si>
  <si>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</si>
  <si>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</si>
  <si>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</si>
  <si>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</si>
  <si>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</si>
  <si>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</si>
  <si>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</si>
  <si>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</si>
  <si>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</si>
  <si>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</si>
  <si>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</si>
  <si>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</si>
  <si>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</si>
  <si>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</si>
  <si>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</si>
  <si>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</si>
  <si>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</si>
  <si>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</si>
  <si>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</si>
  <si>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</si>
  <si>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</si>
  <si>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</si>
  <si>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</si>
  <si>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</si>
  <si>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</si>
  <si>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</si>
  <si>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</si>
  <si>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</si>
  <si>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</si>
  <si>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</si>
  <si>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</si>
  <si>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</si>
  <si>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</si>
  <si>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</si>
  <si>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</si>
  <si>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</si>
  <si>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</si>
  <si>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</si>
  <si>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</si>
  <si>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</si>
  <si>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</si>
  <si>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</si>
  <si>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</si>
  <si>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</si>
  <si>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</si>
  <si>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</si>
  <si>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</si>
  <si>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</si>
  <si>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</si>
  <si>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</si>
  <si>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</si>
  <si>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</si>
  <si>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</si>
  <si>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</si>
  <si>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</si>
  <si>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</si>
  <si>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</si>
  <si>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</si>
  <si>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</si>
  <si>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</si>
  <si>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</si>
  <si>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</si>
  <si>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</si>
  <si>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</si>
  <si>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</si>
  <si>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</si>
  <si>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</si>
  <si>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</si>
  <si>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</si>
  <si>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</si>
  <si>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</si>
  <si>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</si>
  <si>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</si>
  <si>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</si>
  <si>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</si>
  <si>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</si>
  <si>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</si>
  <si>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</si>
  <si>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</si>
  <si>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</si>
  <si>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</si>
  <si>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</si>
  <si>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</si>
  <si>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</si>
  <si>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</si>
  <si>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</si>
  <si>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</si>
  <si>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</si>
  <si>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</si>
  <si>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</si>
  <si>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</si>
  <si>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</si>
  <si>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</si>
  <si>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</si>
  <si>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</si>
  <si>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</si>
  <si>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</si>
  <si>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</si>
  <si>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</si>
  <si>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</si>
  <si>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</si>
  <si>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</si>
  <si>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</si>
  <si>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</si>
  <si>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</si>
  <si>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</si>
  <si>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</si>
  <si>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</si>
  <si>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</si>
  <si>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</si>
  <si>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</si>
  <si>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</si>
  <si>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</si>
  <si>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</si>
  <si>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</si>
  <si>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</si>
  <si>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</si>
  <si>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</si>
  <si>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</si>
  <si>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</si>
  <si>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</si>
  <si>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</si>
  <si>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</si>
  <si>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</si>
  <si>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</si>
  <si>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</si>
  <si>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</si>
  <si>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</si>
  <si>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</si>
  <si>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</si>
  <si>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</si>
  <si>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</si>
  <si>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</si>
  <si>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</si>
  <si>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</si>
  <si>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</si>
  <si>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</si>
  <si>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</si>
  <si>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</si>
  <si>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</si>
  <si>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</si>
  <si>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</si>
  <si>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</si>
  <si>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</si>
  <si>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</si>
  <si>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</si>
  <si>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</si>
  <si>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</si>
  <si>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</si>
  <si>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</si>
  <si>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</si>
  <si>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</si>
  <si>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</si>
  <si>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</si>
  <si>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</si>
  <si>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</si>
  <si>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</si>
  <si>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</si>
  <si>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</si>
  <si>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</si>
  <si>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</si>
  <si>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</si>
  <si>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</si>
  <si>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</si>
  <si>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</si>
  <si>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</si>
  <si>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</si>
  <si>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</si>
  <si>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</si>
  <si>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</si>
  <si>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</si>
  <si>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</si>
  <si>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</si>
  <si>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</si>
  <si>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</si>
  <si>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</si>
  <si>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</si>
  <si>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</si>
  <si>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</si>
  <si>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</si>
  <si>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</si>
  <si>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</si>
  <si>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</si>
  <si>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</si>
  <si>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</si>
  <si>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</si>
  <si>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</si>
  <si>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</si>
  <si>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</si>
  <si>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</si>
  <si>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</si>
  <si>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</si>
  <si>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</si>
  <si>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</si>
  <si>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</si>
  <si>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</si>
  <si>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</si>
  <si>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</si>
  <si>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</si>
  <si>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</si>
  <si>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</si>
  <si>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</si>
  <si>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</si>
  <si>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</si>
  <si>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</si>
  <si>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</si>
  <si>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</si>
  <si>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</si>
  <si>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</si>
  <si>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</si>
  <si>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</si>
  <si>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</si>
  <si>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</si>
  <si>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</si>
  <si>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</si>
  <si>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</si>
  <si>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</si>
  <si>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</si>
  <si>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</si>
  <si>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</si>
  <si>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</si>
  <si>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</si>
  <si>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</si>
  <si>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</si>
  <si>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</si>
  <si>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</si>
  <si>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</si>
  <si>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</si>
  <si>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</si>
  <si>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</si>
  <si>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</si>
  <si>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</si>
  <si>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</si>
  <si>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</si>
  <si>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</si>
  <si>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</si>
  <si>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</si>
  <si>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</si>
  <si>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</si>
  <si>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</si>
  <si>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</si>
  <si>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</si>
  <si>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</si>
  <si>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</si>
  <si>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</si>
  <si>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</si>
  <si>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</si>
  <si>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</si>
  <si>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</si>
  <si>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</si>
  <si>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</si>
  <si>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</si>
  <si>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</si>
  <si>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</si>
  <si>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</si>
  <si>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</si>
  <si>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</si>
  <si>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</si>
  <si>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</si>
  <si>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</si>
  <si>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</si>
  <si>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</si>
  <si>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</si>
  <si>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</si>
  <si>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</si>
  <si>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</si>
  <si>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</si>
  <si>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</si>
  <si>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</si>
  <si>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</si>
  <si>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</si>
  <si>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</si>
  <si>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</si>
  <si>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</si>
  <si>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</si>
  <si>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</si>
  <si>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</si>
  <si>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</si>
  <si>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</si>
  <si>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</si>
  <si>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</si>
  <si>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</si>
  <si>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</si>
  <si>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</si>
  <si>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</si>
  <si>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</si>
  <si>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</si>
  <si>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</si>
  <si>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</si>
  <si>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</si>
  <si>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</si>
  <si>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</si>
  <si>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</si>
  <si>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</si>
  <si>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</si>
  <si>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</si>
  <si>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</si>
  <si>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</si>
  <si>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</si>
  <si>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</si>
  <si>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</si>
  <si>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</si>
  <si>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</si>
  <si>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</si>
  <si>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</si>
  <si>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</si>
  <si>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</si>
  <si>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</si>
  <si>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</si>
  <si>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</si>
  <si>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</si>
  <si>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</si>
  <si>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</si>
  <si>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</si>
  <si>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</si>
  <si>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</si>
  <si>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</si>
  <si>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</si>
  <si>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</si>
  <si>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</si>
  <si>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</si>
  <si>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</si>
  <si>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</si>
  <si>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</si>
  <si>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</si>
  <si>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</si>
  <si>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</si>
  <si>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</si>
  <si>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</si>
  <si>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</si>
  <si>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</si>
  <si>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</si>
  <si>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</si>
  <si>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</si>
  <si>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</si>
  <si>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</si>
  <si>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</si>
  <si>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</si>
  <si>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</si>
  <si>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</si>
  <si>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</si>
  <si>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</si>
  <si>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</si>
  <si>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</si>
  <si>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</si>
  <si>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</si>
  <si>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</si>
  <si>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</si>
  <si>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</si>
  <si>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</si>
  <si>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</si>
  <si>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</si>
  <si>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</si>
  <si>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</si>
  <si>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</si>
  <si>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</si>
  <si>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</si>
  <si>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</si>
  <si>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</si>
  <si>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</si>
  <si>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</si>
  <si>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</si>
  <si>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</si>
  <si>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</si>
  <si>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</si>
  <si>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</si>
  <si>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</si>
  <si>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</si>
  <si>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</si>
  <si>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</si>
  <si>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</si>
  <si>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</si>
  <si>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</si>
  <si>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</si>
  <si>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</si>
  <si>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</si>
  <si>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</si>
  <si>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</si>
  <si>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</si>
  <si>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</si>
  <si>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</si>
  <si>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</si>
  <si>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</si>
  <si>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</si>
  <si>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</si>
  <si>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</si>
  <si>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</si>
  <si>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</si>
  <si>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</si>
  <si>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</si>
  <si>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</si>
  <si>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</si>
  <si>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</si>
  <si>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</si>
  <si>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</si>
  <si>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</si>
  <si>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</si>
  <si>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</si>
  <si>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</si>
  <si>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</si>
  <si>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</si>
  <si>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</si>
  <si>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</si>
  <si>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</si>
  <si>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</si>
  <si>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</si>
  <si>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</si>
  <si>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</si>
  <si>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</si>
  <si>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</si>
  <si>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</si>
  <si>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</si>
  <si>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</si>
  <si>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</si>
  <si>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</si>
  <si>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</si>
  <si>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</si>
  <si>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</si>
  <si>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</si>
  <si>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</si>
  <si>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</si>
  <si>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</si>
  <si>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</si>
  <si>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</si>
  <si>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</si>
  <si>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</si>
  <si>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</si>
  <si>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</si>
  <si>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</si>
  <si>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</si>
  <si>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</si>
  <si>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</si>
  <si>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</si>
  <si>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</si>
  <si>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</si>
  <si>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</si>
  <si>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</si>
  <si>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</si>
  <si>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</si>
  <si>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</si>
  <si>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</si>
  <si>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</si>
  <si>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</si>
  <si>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</si>
  <si>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</si>
  <si>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</si>
  <si>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</si>
  <si>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</si>
  <si>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</si>
  <si>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</si>
  <si>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</si>
  <si>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</si>
  <si>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</si>
  <si>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</si>
  <si>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</si>
  <si>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</si>
  <si>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</si>
  <si>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</si>
  <si>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</si>
  <si>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</si>
  <si>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</si>
  <si>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</si>
  <si>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</si>
  <si>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</si>
  <si>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</si>
  <si>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</si>
  <si>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</si>
  <si>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</si>
  <si>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</si>
  <si>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</si>
  <si>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</si>
  <si>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</si>
  <si>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</si>
  <si>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</si>
  <si>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</si>
  <si>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</si>
  <si>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</si>
  <si>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</si>
  <si>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</si>
  <si>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</si>
  <si>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</si>
  <si>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</si>
  <si>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</si>
  <si>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</si>
  <si>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</si>
  <si>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</si>
  <si>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</si>
  <si>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</si>
  <si>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</si>
  <si>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</si>
  <si>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</si>
  <si>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</si>
  <si>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</si>
  <si>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</si>
  <si>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</si>
  <si>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</si>
  <si>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</si>
  <si>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</si>
  <si>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</si>
  <si>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</si>
  <si>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</si>
  <si>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</si>
  <si>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</si>
  <si>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</si>
  <si>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</si>
  <si>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</si>
  <si>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</si>
  <si>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</si>
  <si>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</si>
  <si>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</si>
  <si>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</si>
  <si>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</si>
  <si>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</si>
  <si>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</si>
  <si>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</si>
  <si>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</si>
  <si>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</si>
  <si>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</si>
  <si>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</si>
  <si>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</si>
  <si>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</si>
  <si>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</si>
  <si>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</si>
  <si>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</si>
  <si>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</si>
  <si>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</si>
  <si>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</si>
  <si>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</si>
  <si>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</si>
  <si>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</si>
  <si>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</si>
  <si>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</si>
  <si>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</si>
  <si>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</si>
  <si>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</si>
  <si>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</si>
  <si>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</si>
  <si>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</si>
  <si>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</si>
  <si>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</si>
  <si>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</si>
  <si>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</si>
  <si>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</si>
  <si>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</si>
  <si>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</si>
  <si>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</si>
  <si>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</si>
  <si>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</si>
  <si>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</si>
  <si>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</si>
  <si>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</si>
  <si>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</si>
  <si>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</si>
  <si>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</si>
  <si>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</si>
  <si>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</si>
  <si>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</si>
  <si>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</si>
  <si>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</si>
  <si>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</si>
  <si>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</si>
  <si>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</si>
  <si>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</si>
  <si>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</si>
  <si>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</si>
  <si>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</si>
  <si>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</si>
  <si>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</si>
  <si>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</si>
  <si>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</si>
  <si>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</si>
  <si>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</si>
  <si>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</si>
  <si>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</si>
  <si>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</si>
  <si>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</si>
  <si>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</si>
  <si>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</si>
  <si>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</si>
  <si>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</si>
  <si>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</si>
  <si>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</si>
  <si>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</si>
  <si>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</si>
  <si>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</si>
  <si>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</si>
  <si>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</si>
  <si>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</si>
  <si>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</si>
  <si>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</si>
  <si>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</si>
  <si>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</si>
  <si>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</si>
  <si>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</si>
  <si>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</si>
  <si>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</si>
  <si>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</si>
  <si>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</si>
  <si>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</si>
  <si>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</si>
  <si>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</si>
  <si>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</si>
  <si>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</si>
  <si>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</si>
  <si>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</si>
  <si>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</si>
  <si>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</si>
  <si>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</si>
  <si>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</si>
  <si>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</si>
  <si>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</si>
  <si>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</si>
  <si>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</si>
  <si>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</si>
  <si>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</si>
  <si>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</si>
  <si>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</si>
  <si>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</si>
  <si>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</si>
  <si>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</si>
  <si>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</si>
  <si>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</si>
  <si>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</si>
  <si>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</si>
  <si>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</si>
  <si>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</si>
  <si>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</si>
  <si>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</si>
  <si>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</si>
  <si>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</si>
  <si>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</si>
  <si>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</si>
  <si>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</si>
  <si>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</si>
  <si>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</si>
  <si>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</si>
  <si>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</si>
  <si>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</si>
  <si>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</si>
  <si>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</si>
  <si>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</si>
  <si>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</si>
  <si>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</si>
  <si>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</si>
  <si>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</si>
  <si>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</si>
  <si>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</si>
  <si>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</si>
  <si>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</si>
  <si>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</si>
  <si>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</si>
  <si>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</si>
  <si>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</si>
  <si>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</si>
  <si>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</si>
  <si>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</si>
  <si>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</si>
  <si>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</si>
  <si>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</si>
  <si>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</si>
  <si>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</si>
  <si>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</si>
  <si>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</si>
  <si>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</si>
  <si>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</si>
  <si>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</si>
  <si>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</si>
  <si>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</si>
  <si>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</si>
  <si>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</si>
  <si>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</si>
  <si>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</si>
  <si>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</si>
  <si>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</si>
  <si>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</si>
  <si>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</si>
  <si>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</si>
  <si>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</si>
  <si>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</si>
  <si>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</si>
  <si>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</si>
  <si>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</si>
  <si>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</si>
  <si>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</si>
  <si>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</si>
  <si>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</si>
  <si>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</si>
  <si>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</si>
  <si>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</si>
  <si>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</si>
  <si>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</si>
  <si>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</si>
  <si>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</si>
  <si>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</si>
  <si>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</si>
  <si>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</si>
  <si>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</si>
  <si>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</si>
  <si>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</si>
  <si>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</si>
  <si>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</si>
  <si>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</si>
  <si>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</si>
  <si>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</si>
  <si>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</si>
  <si>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</si>
  <si>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</si>
  <si>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</si>
  <si>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</si>
  <si>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</si>
  <si>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</si>
  <si>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</si>
  <si>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</si>
  <si>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</si>
  <si>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</si>
  <si>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</si>
  <si>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</si>
  <si>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</si>
  <si>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</si>
  <si>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</si>
  <si>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</si>
  <si>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</si>
  <si>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</si>
  <si>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</si>
  <si>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</si>
  <si>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</si>
  <si>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</si>
  <si>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</si>
  <si>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</si>
  <si>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</si>
  <si>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</si>
  <si>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</si>
  <si>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</si>
  <si>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</si>
  <si>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</si>
  <si>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</si>
  <si>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</si>
  <si>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</si>
  <si>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</si>
  <si>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</si>
  <si>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</si>
  <si>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</si>
  <si>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</si>
  <si>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</si>
  <si>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</si>
  <si>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</si>
  <si>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</si>
  <si>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</si>
  <si>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</si>
  <si>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</si>
  <si>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</si>
  <si>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</si>
  <si>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</si>
  <si>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</si>
  <si>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</si>
  <si>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</si>
  <si>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</si>
  <si>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</si>
  <si>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</si>
  <si>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</si>
  <si>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</si>
  <si>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</si>
  <si>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</si>
  <si>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</si>
  <si>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</si>
  <si>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</si>
  <si>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</si>
  <si>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</si>
  <si>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</si>
  <si>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</si>
  <si>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</si>
  <si>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</si>
  <si>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</si>
  <si>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</si>
  <si>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</si>
  <si>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</si>
  <si>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</si>
  <si>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</si>
  <si>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</si>
  <si>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</si>
  <si>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</si>
  <si>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</si>
  <si>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</si>
  <si>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</si>
  <si>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</si>
  <si>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</si>
  <si>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</si>
  <si>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</si>
  <si>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</si>
  <si>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</si>
  <si>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</si>
  <si>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</si>
  <si>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</si>
  <si>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</si>
  <si>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</si>
  <si>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</si>
  <si>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</si>
  <si>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</si>
  <si>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</si>
  <si>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</si>
  <si>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</si>
  <si>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</si>
  <si>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</si>
  <si>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</si>
  <si>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</si>
  <si>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</si>
  <si>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</si>
  <si>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</si>
  <si>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</si>
  <si>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</si>
  <si>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</si>
  <si>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</si>
  <si>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</si>
  <si>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</si>
  <si>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</si>
  <si>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</si>
  <si>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</si>
  <si>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</si>
  <si>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</si>
  <si>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</si>
  <si>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</si>
  <si>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</si>
  <si>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</si>
  <si>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</si>
  <si>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</si>
  <si>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</si>
  <si>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</si>
  <si>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</si>
  <si>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</si>
  <si>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</si>
  <si>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</si>
  <si>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</si>
  <si>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</si>
  <si>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</si>
  <si>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</si>
  <si>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</si>
  <si>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</si>
  <si>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</si>
  <si>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</si>
  <si>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</si>
  <si>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</si>
  <si>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</si>
  <si>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</si>
  <si>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</si>
  <si>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</si>
  <si>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</si>
  <si>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</si>
  <si>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</si>
  <si>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</si>
  <si>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</si>
  <si>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</si>
  <si>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</si>
  <si>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</si>
  <si>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</si>
  <si>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</si>
  <si>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</si>
  <si>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</si>
  <si>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</si>
  <si>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</si>
  <si>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</si>
  <si>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</si>
  <si>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</si>
  <si>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</si>
  <si>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</si>
  <si>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</si>
  <si>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</si>
  <si>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</si>
  <si>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</si>
  <si>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</si>
  <si>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</si>
  <si>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</si>
  <si>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</si>
  <si>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</si>
  <si>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</si>
  <si>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</si>
  <si>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</si>
  <si>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</si>
  <si>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</si>
  <si>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</si>
  <si>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</si>
  <si>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</si>
  <si>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</si>
  <si>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</si>
  <si>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</si>
  <si>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</si>
  <si>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</si>
  <si>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</si>
  <si>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</si>
  <si>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</si>
  <si>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</si>
  <si>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</si>
  <si>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</si>
  <si>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</si>
  <si>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</si>
  <si>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</si>
  <si>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</si>
  <si>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</si>
  <si>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</si>
  <si>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</si>
  <si>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</si>
  <si>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</si>
  <si>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</si>
  <si>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</si>
  <si>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</si>
  <si>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</si>
  <si>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</si>
  <si>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</si>
  <si>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</si>
  <si>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</si>
  <si>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</si>
  <si>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</si>
  <si>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</si>
  <si>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</si>
  <si>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</si>
  <si>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</si>
  <si>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</si>
  <si>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</si>
  <si>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</si>
  <si>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</si>
  <si>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</si>
  <si>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</si>
  <si>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</si>
  <si>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</si>
  <si>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</si>
  <si>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</si>
  <si>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</si>
  <si>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</si>
  <si>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</si>
  <si>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</si>
  <si>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</si>
  <si>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</si>
  <si>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</si>
  <si>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</si>
  <si>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</si>
  <si>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</si>
  <si>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</si>
  <si>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</si>
  <si>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</si>
  <si>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</si>
  <si>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</si>
  <si>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</si>
  <si>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</si>
  <si>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</si>
  <si>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</si>
  <si>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</si>
  <si>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</si>
  <si>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</si>
  <si>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</si>
  <si>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</si>
  <si>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</si>
  <si>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</si>
  <si>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</si>
  <si>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</si>
  <si>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</si>
  <si>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</si>
  <si>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</si>
  <si>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</si>
  <si>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</si>
  <si>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</si>
  <si>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</si>
  <si>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</si>
  <si>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</si>
  <si>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</si>
  <si>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</si>
  <si>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</si>
  <si>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</si>
  <si>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</si>
  <si>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</si>
  <si>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</si>
  <si>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</si>
  <si>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</si>
  <si>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</si>
  <si>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</si>
  <si>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</si>
  <si>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</si>
  <si>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</si>
  <si>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</si>
  <si>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</si>
  <si>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</si>
  <si>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</si>
  <si>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</si>
  <si>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</si>
  <si>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</si>
  <si>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</si>
  <si>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</si>
  <si>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</si>
  <si>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</si>
  <si>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</si>
  <si>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</si>
  <si>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</si>
  <si>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</si>
  <si>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</si>
  <si>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</si>
  <si>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</si>
  <si>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</si>
  <si>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</si>
  <si>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</si>
  <si>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</si>
  <si>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</si>
  <si>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</si>
  <si>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</si>
  <si>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</si>
  <si>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</si>
  <si>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</si>
  <si>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</si>
  <si>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</si>
  <si>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</si>
  <si>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</si>
  <si>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</si>
  <si>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</si>
  <si>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</si>
  <si>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</si>
  <si>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</si>
  <si>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</si>
  <si>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</si>
  <si>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</si>
  <si>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</si>
  <si>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</si>
  <si>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</si>
  <si>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</si>
  <si>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</si>
  <si>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</si>
  <si>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</si>
  <si>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</si>
  <si>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</si>
  <si>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</si>
  <si>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</si>
  <si>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</si>
  <si>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</si>
  <si>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</si>
  <si>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</si>
  <si>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</si>
  <si>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</si>
  <si>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</si>
  <si>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</si>
  <si>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</si>
  <si>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</si>
  <si>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</si>
  <si>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</si>
  <si>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</si>
  <si>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</si>
  <si>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</si>
  <si>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</si>
  <si>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</si>
  <si>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</si>
  <si>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</si>
  <si>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</si>
  <si>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</si>
  <si>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</si>
  <si>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</si>
  <si>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</si>
  <si>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</si>
  <si>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</si>
  <si>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</si>
  <si>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</si>
  <si>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</si>
  <si>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</si>
  <si>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</si>
  <si>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</si>
  <si>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</si>
  <si>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</si>
  <si>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</si>
  <si>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</si>
  <si>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</si>
  <si>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</si>
  <si>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</si>
  <si>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</si>
  <si>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</si>
  <si>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</si>
  <si>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</si>
  <si>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</si>
  <si>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</si>
  <si>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</si>
  <si>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</si>
  <si>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</si>
  <si>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</si>
  <si>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</si>
  <si>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</si>
  <si>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</si>
  <si>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</si>
  <si>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</si>
  <si>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</si>
  <si>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</si>
  <si>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</si>
  <si>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</si>
  <si>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</si>
  <si>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</si>
  <si>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</si>
  <si>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</si>
  <si>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</si>
  <si>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</si>
  <si>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</si>
  <si>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</si>
  <si>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</si>
  <si>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</si>
  <si>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</si>
  <si>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</si>
  <si>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</si>
  <si>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</si>
  <si>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</si>
  <si>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</si>
  <si>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</si>
  <si>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</si>
  <si>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</si>
  <si>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</si>
  <si>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</si>
  <si>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</si>
  <si>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</si>
  <si>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</si>
  <si>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</si>
  <si>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</si>
  <si>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</si>
  <si>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</si>
  <si>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</si>
  <si>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</si>
  <si>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</si>
  <si>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</si>
  <si>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</si>
  <si>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</si>
  <si>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</si>
  <si>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</si>
  <si>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</si>
  <si>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</si>
  <si>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</si>
  <si>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</si>
  <si>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</si>
  <si>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</si>
  <si>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</si>
  <si>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</si>
  <si>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</si>
  <si>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</si>
  <si>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</si>
  <si>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</si>
  <si>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</si>
  <si>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</si>
  <si>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</si>
  <si>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</si>
  <si>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</si>
  <si>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</si>
  <si>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</si>
  <si>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</si>
  <si>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</si>
  <si>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</si>
  <si>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</si>
  <si>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</si>
  <si>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</si>
  <si>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</si>
  <si>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</si>
  <si>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</si>
  <si>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</si>
  <si>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</si>
  <si>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</si>
  <si>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</si>
  <si>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</si>
  <si>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</si>
  <si>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</si>
  <si>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</si>
  <si>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</si>
  <si>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</si>
  <si>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</si>
  <si>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</si>
  <si>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</si>
  <si>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</si>
  <si>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</si>
  <si>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</si>
  <si>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</si>
  <si>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</si>
  <si>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</si>
  <si>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</si>
  <si>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</si>
  <si>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</si>
  <si>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</si>
  <si>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</si>
  <si>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</si>
  <si>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</si>
  <si>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</si>
  <si>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</si>
  <si>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</si>
  <si>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</si>
  <si>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</si>
  <si>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</si>
  <si>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</si>
  <si>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</si>
  <si>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</si>
  <si>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</si>
  <si>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</si>
  <si>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</si>
  <si>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</si>
  <si>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</si>
  <si>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</si>
  <si>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</si>
  <si>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</si>
  <si>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</si>
  <si>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</si>
  <si>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</si>
  <si>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</si>
  <si>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</si>
  <si>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</si>
  <si>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</si>
  <si>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</si>
  <si>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</si>
  <si>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</si>
  <si>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</si>
  <si>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</si>
  <si>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</si>
  <si>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</si>
  <si>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</si>
  <si>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</si>
  <si>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</si>
  <si>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</si>
  <si>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</si>
  <si>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</si>
  <si>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</si>
  <si>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</si>
  <si>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</si>
  <si>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</si>
  <si>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</si>
  <si>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</si>
  <si>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</si>
  <si>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</si>
  <si>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</si>
  <si>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</si>
  <si>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</si>
  <si>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</si>
  <si>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</si>
  <si>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</si>
  <si>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</si>
  <si>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</si>
  <si>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</si>
  <si>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</si>
  <si>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</si>
  <si>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</si>
  <si>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</si>
  <si>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</si>
  <si>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</si>
  <si>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</si>
  <si>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</si>
  <si>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</si>
  <si>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</si>
  <si>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</si>
  <si>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</si>
  <si>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</si>
  <si>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</si>
  <si>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</si>
  <si>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</si>
  <si>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</si>
  <si>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</si>
  <si>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</si>
  <si>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</si>
  <si>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</si>
  <si>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</si>
  <si>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</si>
  <si>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</si>
  <si>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</si>
  <si>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</si>
  <si>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</si>
  <si>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</si>
  <si>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</si>
  <si>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</si>
  <si>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</si>
  <si>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</si>
  <si>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</si>
  <si>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</si>
  <si>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</si>
  <si>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</si>
  <si>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</si>
  <si>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</si>
  <si>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</si>
  <si>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</si>
  <si>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</si>
  <si>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</si>
  <si>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</si>
  <si>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</si>
  <si>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</si>
  <si>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</si>
  <si>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</si>
  <si>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</si>
  <si>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</si>
  <si>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</si>
  <si>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</si>
  <si>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</si>
  <si>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</si>
  <si>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</si>
  <si>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</si>
  <si>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</si>
  <si>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</si>
  <si>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</si>
  <si>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</si>
  <si>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</si>
  <si>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</si>
  <si>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</si>
  <si>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</si>
  <si>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</si>
  <si>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</si>
  <si>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</si>
  <si>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</si>
  <si>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</si>
  <si>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</si>
  <si>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</si>
  <si>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</si>
  <si>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</si>
  <si>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</si>
  <si>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</si>
  <si>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</si>
  <si>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</si>
  <si>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</si>
  <si>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</si>
  <si>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</si>
  <si>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</si>
  <si>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</si>
  <si>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</si>
  <si>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</si>
  <si>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</si>
  <si>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</si>
  <si>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</si>
  <si>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</si>
  <si>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</si>
  <si>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</si>
  <si>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</si>
  <si>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</si>
  <si>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</si>
  <si>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</si>
  <si>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</si>
  <si>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</si>
  <si>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</si>
  <si>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</si>
  <si>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</si>
  <si>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</si>
  <si>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</si>
  <si>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</si>
  <si>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</si>
  <si>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</si>
  <si>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</si>
  <si>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</si>
  <si>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</si>
  <si>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</si>
  <si>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</si>
  <si>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</si>
  <si>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</si>
  <si>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</si>
  <si>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</si>
  <si>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</si>
  <si>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</si>
  <si>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</si>
  <si>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</si>
  <si>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</si>
  <si>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</si>
  <si>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</si>
  <si>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</si>
  <si>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</si>
  <si>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</si>
  <si>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</si>
  <si>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</si>
  <si>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</si>
  <si>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</si>
  <si>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</si>
  <si>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</si>
  <si>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</si>
  <si>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</si>
  <si>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</si>
  <si>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</si>
  <si>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</si>
  <si>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</si>
  <si>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</si>
  <si>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</si>
  <si>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</si>
  <si>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</si>
  <si>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</si>
  <si>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</si>
  <si>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</si>
  <si>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</si>
  <si>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</si>
  <si>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</si>
  <si>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</si>
  <si>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</si>
  <si>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</si>
  <si>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</si>
  <si>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</si>
  <si>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</si>
  <si>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</si>
  <si>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</si>
  <si>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</si>
  <si>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</si>
  <si>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</si>
  <si>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</si>
  <si>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</si>
  <si>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</si>
  <si>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</si>
  <si>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</si>
  <si>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</si>
  <si>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</si>
  <si>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</si>
  <si>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</si>
  <si>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</si>
  <si>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</si>
  <si>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</si>
  <si>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</si>
  <si>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</si>
  <si>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</si>
  <si>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</si>
  <si>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</si>
  <si>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</si>
  <si>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</si>
  <si>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</si>
  <si>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</si>
  <si>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</si>
  <si>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</si>
  <si>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</si>
  <si>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</si>
  <si>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</si>
  <si>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</si>
  <si>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</si>
  <si>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</si>
  <si>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</si>
  <si>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</si>
  <si>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</si>
  <si>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</si>
  <si>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</si>
  <si>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</si>
  <si>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</si>
  <si>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</si>
  <si>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</si>
  <si>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</si>
  <si>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</si>
  <si>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</si>
  <si>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</si>
  <si>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</si>
  <si>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</si>
  <si>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</si>
  <si>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</si>
  <si>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</si>
  <si>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</si>
  <si>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</si>
  <si>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</si>
  <si>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</si>
  <si>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</si>
  <si>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</si>
  <si>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</si>
  <si>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</si>
  <si>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</si>
  <si>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</si>
  <si>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</si>
  <si>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</si>
  <si>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</si>
  <si>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</si>
  <si>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</si>
  <si>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</si>
  <si>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</si>
  <si>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</si>
  <si>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</si>
  <si>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</si>
  <si>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</si>
  <si>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</si>
  <si>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</si>
  <si>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</si>
  <si>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</si>
  <si>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</si>
  <si>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</si>
  <si>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</si>
  <si>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</si>
  <si>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</si>
  <si>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</si>
  <si>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</si>
  <si>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</si>
  <si>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</si>
  <si>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</si>
  <si>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</si>
  <si>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</si>
  <si>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</si>
  <si>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</si>
  <si>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</si>
  <si>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</si>
  <si>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</si>
  <si>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</si>
  <si>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</si>
  <si>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</si>
  <si>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</si>
  <si>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</si>
  <si>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</si>
  <si>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</si>
  <si>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</si>
  <si>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</si>
  <si>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</si>
  <si>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</si>
  <si>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</si>
  <si>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</si>
  <si>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</si>
  <si>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</si>
  <si>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</si>
  <si>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</si>
  <si>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</si>
  <si>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</si>
  <si>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</si>
  <si>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</si>
  <si>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</si>
  <si>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</si>
  <si>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</si>
  <si>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</si>
  <si>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</si>
  <si>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</si>
  <si>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</si>
  <si>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</si>
  <si>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</si>
  <si>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</si>
  <si>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</si>
  <si>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</si>
  <si>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</si>
  <si>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</si>
  <si>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</si>
  <si>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</si>
  <si>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</si>
  <si>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</si>
  <si>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</si>
  <si>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</si>
  <si>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</si>
  <si>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</si>
  <si>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</si>
  <si>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</si>
  <si>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</si>
  <si>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</si>
  <si>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</si>
  <si>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</si>
  <si>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</si>
  <si>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</si>
  <si>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</si>
  <si>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</si>
  <si>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</si>
  <si>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</si>
  <si>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</si>
  <si>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</si>
  <si>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</si>
  <si>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</si>
  <si>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</si>
  <si>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</si>
  <si>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</si>
  <si>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</si>
  <si>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</si>
  <si>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</si>
  <si>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</si>
  <si>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</si>
  <si>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</si>
  <si>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</si>
  <si>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</si>
  <si>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</si>
  <si>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</si>
  <si>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</si>
  <si>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</si>
  <si>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</si>
  <si>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</si>
  <si>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</si>
  <si>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</si>
  <si>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</si>
  <si>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</si>
  <si>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</si>
  <si>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</si>
  <si>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</si>
  <si>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</si>
  <si>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</si>
  <si>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</si>
  <si>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</si>
  <si>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</si>
  <si>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</si>
  <si>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</si>
  <si>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</si>
  <si>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</si>
  <si>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</si>
  <si>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</si>
  <si>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</si>
  <si>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</si>
  <si>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</si>
  <si>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</si>
  <si>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</si>
  <si>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</si>
  <si>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</si>
  <si>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</si>
  <si>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</si>
  <si>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</si>
  <si>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</si>
  <si>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</si>
  <si>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</si>
  <si>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</si>
  <si>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</si>
  <si>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</si>
  <si>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</si>
  <si>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</si>
  <si>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</si>
  <si>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</si>
  <si>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</si>
  <si>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</si>
  <si>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</si>
  <si>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</si>
  <si>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</si>
  <si>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</si>
  <si>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</si>
  <si>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</si>
  <si>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</si>
  <si>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</si>
  <si>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</si>
  <si>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</si>
  <si>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</si>
  <si>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</si>
  <si>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</si>
  <si>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</si>
  <si>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</si>
  <si>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</si>
  <si>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</si>
  <si>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</si>
  <si>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</si>
  <si>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</si>
  <si>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</si>
  <si>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</si>
  <si>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</si>
  <si>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</si>
  <si>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</si>
  <si>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</si>
  <si>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</si>
  <si>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</si>
  <si>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</si>
  <si>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</si>
  <si>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</si>
  <si>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</si>
  <si>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</si>
  <si>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</si>
  <si>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</si>
  <si>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</si>
  <si>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</si>
  <si>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</si>
  <si>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</si>
  <si>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</si>
  <si>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</si>
  <si>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</si>
  <si>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</si>
  <si>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</si>
  <si>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</si>
  <si>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</si>
  <si>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</si>
  <si>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</si>
  <si>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</si>
  <si>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</si>
  <si>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</si>
  <si>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</si>
  <si>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</si>
  <si>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</si>
  <si>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</si>
  <si>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</si>
  <si>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</si>
  <si>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</si>
  <si>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</si>
  <si>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</si>
  <si>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</si>
  <si>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</si>
  <si>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DOM ZA ODRASLE OSOBE NEDEŠĆINA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</si>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</sst>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37" fillId="0" borderId="0" xfId="0" applyFont="1" applyBorder="1" applyProtection="1">
      <alignment vertical="top"/>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6">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246494.07</v>
      </c>
      <c r="D2" s="7">
        <f>'PR-RAS'!E6</f>
        <v>241459.11</v>
      </c>
      <c r="E2" s="7">
        <v>0</v>
      </c>
      <c r="F2" s="7">
        <v>0</v>
      </c>
      <c r="G2" s="8">
        <f t="shared" ref="G2:G274" si="0">(B2/1000)*(C2*1+D2*2)</f>
        <v>729.4122900000001</v>
      </c>
      <c r="H2" s="8">
        <f t="shared" ref="H2:H274" si="1">ABS(C2-ROUND(C2,0))+ABS(D2-ROUND(D2,0))</f>
        <v>0.17999999999301508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25745.07</v>
      </c>
      <c r="D102" s="2">
        <f>'PR-RAS'!E106</f>
        <v>25159.74</v>
      </c>
      <c r="E102" s="2">
        <v>0</v>
      </c>
      <c r="F102" s="2">
        <v>0</v>
      </c>
      <c r="G102" s="3">
        <f t="shared" si="0"/>
        <v>7682.5195500000009</v>
      </c>
      <c r="H102" s="3">
        <f t="shared" si="1"/>
        <v>0.32999999999810825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25745.07</v>
      </c>
      <c r="D108" s="2">
        <f>'PR-RAS'!E112</f>
        <v>25159.74</v>
      </c>
      <c r="E108" s="2">
        <v>0</v>
      </c>
      <c r="F108" s="2">
        <v>0</v>
      </c>
      <c r="G108" s="3">
        <f t="shared" si="0"/>
        <v>8138.9068500000003</v>
      </c>
      <c r="H108" s="3">
        <f t="shared" si="1"/>
        <v>0.32999999999810825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25745.07</v>
      </c>
      <c r="D113" s="2">
        <f>'PR-RAS'!E117</f>
        <v>25159.74</v>
      </c>
      <c r="E113" s="2">
        <v>0</v>
      </c>
      <c r="F113" s="2">
        <v>0</v>
      </c>
      <c r="G113" s="3">
        <f t="shared" si="0"/>
        <v>8519.2296000000006</v>
      </c>
      <c r="H113" s="3">
        <f t="shared" si="1"/>
        <v>0.32999999999810825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465.84</v>
      </c>
      <c r="D121" s="2">
        <f>'PR-RAS'!E125</f>
        <v>597.29</v>
      </c>
      <c r="E121" s="2">
        <v>0</v>
      </c>
      <c r="F121" s="2">
        <v>0</v>
      </c>
      <c r="G121" s="3">
        <f t="shared" si="0"/>
        <v>199.25039999999998</v>
      </c>
      <c r="H121" s="3">
        <f t="shared" si="1"/>
        <v>0.44999999999998863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465.84</v>
      </c>
      <c r="D122" s="2">
        <f>'PR-RAS'!E126</f>
        <v>465.84</v>
      </c>
      <c r="E122" s="2">
        <v>0</v>
      </c>
      <c r="F122" s="2">
        <v>0</v>
      </c>
      <c r="G122" s="3">
        <f t="shared" si="0"/>
        <v>169.09992</v>
      </c>
      <c r="H122" s="3">
        <f t="shared" si="1"/>
        <v>0.32000000000005002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465.84</v>
      </c>
      <c r="D124" s="2">
        <f>'PR-RAS'!E128</f>
        <v>465.84</v>
      </c>
      <c r="E124" s="2">
        <v>0</v>
      </c>
      <c r="F124" s="2">
        <v>0</v>
      </c>
      <c r="G124" s="3">
        <f t="shared" si="0"/>
        <v>171.89496</v>
      </c>
      <c r="H124" s="3">
        <f t="shared" si="1"/>
        <v>0.32000000000005002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131.44999999999999</v>
      </c>
      <c r="E125" s="2">
        <v>0</v>
      </c>
      <c r="F125" s="2">
        <v>0</v>
      </c>
      <c r="G125" s="3">
        <f t="shared" si="0"/>
        <v>32.599599999999995</v>
      </c>
      <c r="H125" s="3">
        <f t="shared" si="1"/>
        <v>0.44999999999998863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131.44999999999999</v>
      </c>
      <c r="E126" s="2">
        <v>0</v>
      </c>
      <c r="F126" s="2">
        <v>0</v>
      </c>
      <c r="G126" s="3">
        <f t="shared" si="0"/>
        <v>32.862499999999997</v>
      </c>
      <c r="H126" s="3">
        <f t="shared" si="1"/>
        <v>0.44999999999998863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220283.16</v>
      </c>
      <c r="D130" s="2">
        <f>'PR-RAS'!E134</f>
        <v>215702.08</v>
      </c>
      <c r="E130" s="2">
        <v>0</v>
      </c>
      <c r="F130" s="2">
        <v>0</v>
      </c>
      <c r="G130" s="3">
        <f t="shared" si="0"/>
        <v>84067.664279999997</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220283.16</v>
      </c>
      <c r="D131" s="2">
        <f>'PR-RAS'!E135</f>
        <v>215702.08</v>
      </c>
      <c r="E131" s="2">
        <v>0</v>
      </c>
      <c r="F131" s="2">
        <v>0</v>
      </c>
      <c r="G131" s="3">
        <f t="shared" si="0"/>
        <v>84719.351599999995</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220283.16</v>
      </c>
      <c r="D132" s="2">
        <f>'PR-RAS'!E136</f>
        <v>215702.08</v>
      </c>
      <c r="E132" s="2">
        <v>0</v>
      </c>
      <c r="F132" s="2">
        <v>0</v>
      </c>
      <c r="G132" s="3">
        <f t="shared" si="0"/>
        <v>85371.038919999992</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329527.53999999998</v>
      </c>
      <c r="D148" s="2">
        <f>'PR-RAS'!E152</f>
        <v>250461.61999999997</v>
      </c>
      <c r="E148" s="2">
        <v>0</v>
      </c>
      <c r="F148" s="2">
        <v>0</v>
      </c>
      <c r="G148" s="3">
        <f t="shared" si="0"/>
        <v>122076.26465999999</v>
      </c>
      <c r="H148" s="3">
        <f t="shared" si="1"/>
        <v>0.8400000000547152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224980.43</v>
      </c>
      <c r="D149" s="2">
        <f>'PR-RAS'!E153</f>
        <v>169544.88</v>
      </c>
      <c r="E149" s="2">
        <v>0</v>
      </c>
      <c r="F149" s="2">
        <v>0</v>
      </c>
      <c r="G149" s="3">
        <f t="shared" si="0"/>
        <v>83482.388119999989</v>
      </c>
      <c r="H149" s="3">
        <f t="shared" si="1"/>
        <v>0.54999999998835847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190542.72</v>
      </c>
      <c r="D150" s="2">
        <f>'PR-RAS'!E154</f>
        <v>144371.09</v>
      </c>
      <c r="E150" s="2">
        <v>0</v>
      </c>
      <c r="F150" s="2">
        <v>0</v>
      </c>
      <c r="G150" s="3">
        <f t="shared" si="0"/>
        <v>71413.450100000002</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169951.91</v>
      </c>
      <c r="D151" s="2">
        <f>'PR-RAS'!E155</f>
        <v>127084.46</v>
      </c>
      <c r="E151" s="2">
        <v>0</v>
      </c>
      <c r="F151" s="2">
        <v>0</v>
      </c>
      <c r="G151" s="3">
        <f t="shared" si="0"/>
        <v>63618.124499999998</v>
      </c>
      <c r="H151" s="3">
        <f t="shared" si="1"/>
        <v>0.55000000000291038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20590.810000000001</v>
      </c>
      <c r="D154" s="2">
        <f>'PR-RAS'!E158</f>
        <v>17286.63</v>
      </c>
      <c r="E154" s="2">
        <v>0</v>
      </c>
      <c r="F154" s="2">
        <v>0</v>
      </c>
      <c r="G154" s="3">
        <f t="shared" si="0"/>
        <v>8440.102710000001</v>
      </c>
      <c r="H154" s="3">
        <f t="shared" si="1"/>
        <v>0.55999999999767169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2998.21</v>
      </c>
      <c r="D155" s="2">
        <f>'PR-RAS'!E159</f>
        <v>1352.57</v>
      </c>
      <c r="E155" s="2">
        <v>0</v>
      </c>
      <c r="F155" s="2">
        <v>0</v>
      </c>
      <c r="G155" s="3">
        <f t="shared" si="0"/>
        <v>878.31590000000006</v>
      </c>
      <c r="H155" s="3">
        <f t="shared" si="1"/>
        <v>0.64000000000010004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31439.5</v>
      </c>
      <c r="D156" s="2">
        <f>'PR-RAS'!E160</f>
        <v>23821.22</v>
      </c>
      <c r="E156" s="2">
        <v>0</v>
      </c>
      <c r="F156" s="2">
        <v>0</v>
      </c>
      <c r="G156" s="3">
        <f t="shared" si="0"/>
        <v>12257.700699999999</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31439.5</v>
      </c>
      <c r="D158" s="2">
        <f>'PR-RAS'!E162</f>
        <v>23821.22</v>
      </c>
      <c r="E158" s="2">
        <v>0</v>
      </c>
      <c r="F158" s="2">
        <v>0</v>
      </c>
      <c r="G158" s="3">
        <f t="shared" si="0"/>
        <v>12415.864580000001</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93195.04</v>
      </c>
      <c r="D160" s="2">
        <f>'PR-RAS'!E164</f>
        <v>72596.679999999993</v>
      </c>
      <c r="E160" s="2">
        <v>0</v>
      </c>
      <c r="F160" s="2">
        <v>0</v>
      </c>
      <c r="G160" s="3">
        <f t="shared" si="0"/>
        <v>37903.755599999997</v>
      </c>
      <c r="H160" s="3">
        <f t="shared" si="1"/>
        <v>0.36000000000058208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4478.54</v>
      </c>
      <c r="D161" s="2">
        <f>'PR-RAS'!E165</f>
        <v>3505.3199999999997</v>
      </c>
      <c r="E161" s="2">
        <v>0</v>
      </c>
      <c r="F161" s="2">
        <v>0</v>
      </c>
      <c r="G161" s="3">
        <f t="shared" si="0"/>
        <v>1838.2688000000001</v>
      </c>
      <c r="H161" s="3">
        <f t="shared" si="1"/>
        <v>0.77999999999974534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581.29999999999995</v>
      </c>
      <c r="D162" s="2">
        <f>'PR-RAS'!E166</f>
        <v>1033.5999999999999</v>
      </c>
      <c r="E162" s="2">
        <v>0</v>
      </c>
      <c r="F162" s="2">
        <v>0</v>
      </c>
      <c r="G162" s="3">
        <f t="shared" si="0"/>
        <v>426.4085</v>
      </c>
      <c r="H162" s="3">
        <f t="shared" si="1"/>
        <v>0.70000000000004547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3452.24</v>
      </c>
      <c r="D163" s="2">
        <f>'PR-RAS'!E167</f>
        <v>2151.7199999999998</v>
      </c>
      <c r="E163" s="2">
        <v>0</v>
      </c>
      <c r="F163" s="2">
        <v>0</v>
      </c>
      <c r="G163" s="3">
        <f t="shared" si="0"/>
        <v>1256.4201599999999</v>
      </c>
      <c r="H163" s="3">
        <f t="shared" si="1"/>
        <v>0.51999999999998181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445</v>
      </c>
      <c r="D164" s="2">
        <f>'PR-RAS'!E168</f>
        <v>320</v>
      </c>
      <c r="E164" s="2">
        <v>0</v>
      </c>
      <c r="F164" s="2">
        <v>0</v>
      </c>
      <c r="G164" s="3">
        <f t="shared" si="0"/>
        <v>176.85500000000002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63519.650000000009</v>
      </c>
      <c r="D166" s="2">
        <f>'PR-RAS'!E170</f>
        <v>53897.729999999996</v>
      </c>
      <c r="E166" s="2">
        <v>0</v>
      </c>
      <c r="F166" s="2">
        <v>0</v>
      </c>
      <c r="G166" s="3">
        <f t="shared" si="0"/>
        <v>28266.993149999998</v>
      </c>
      <c r="H166" s="3">
        <f t="shared" si="1"/>
        <v>0.61999999999534339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5794.89</v>
      </c>
      <c r="D167" s="2">
        <f>'PR-RAS'!E171</f>
        <v>5243.11</v>
      </c>
      <c r="E167" s="2">
        <v>0</v>
      </c>
      <c r="F167" s="2">
        <v>0</v>
      </c>
      <c r="G167" s="3">
        <f t="shared" si="0"/>
        <v>2702.66426</v>
      </c>
      <c r="H167" s="3">
        <f t="shared" si="1"/>
        <v>0.21999999999934516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28918.31</v>
      </c>
      <c r="D168" s="2">
        <f>'PR-RAS'!E172</f>
        <v>19177.11</v>
      </c>
      <c r="E168" s="2">
        <v>0</v>
      </c>
      <c r="F168" s="2">
        <v>0</v>
      </c>
      <c r="G168" s="3">
        <f t="shared" si="0"/>
        <v>11234.51251</v>
      </c>
      <c r="H168" s="3">
        <f t="shared" si="1"/>
        <v>0.42000000000189175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28806.45</v>
      </c>
      <c r="D169" s="2">
        <f>'PR-RAS'!E173</f>
        <v>29477.51</v>
      </c>
      <c r="E169" s="2">
        <v>0</v>
      </c>
      <c r="F169" s="2">
        <v>0</v>
      </c>
      <c r="G169" s="3">
        <f t="shared" si="0"/>
        <v>14743.926960000001</v>
      </c>
      <c r="H169" s="3">
        <f t="shared" si="1"/>
        <v>0.94000000000232831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23493.95</v>
      </c>
      <c r="D174" s="2">
        <f>'PR-RAS'!E178</f>
        <v>13245.150000000001</v>
      </c>
      <c r="E174" s="2">
        <v>0</v>
      </c>
      <c r="F174" s="2">
        <v>0</v>
      </c>
      <c r="G174" s="3">
        <f t="shared" si="0"/>
        <v>8647.2752499999988</v>
      </c>
      <c r="H174" s="3">
        <f t="shared" si="1"/>
        <v>0.2000000000007276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549.19000000000005</v>
      </c>
      <c r="D175" s="2">
        <f>'PR-RAS'!E179</f>
        <v>396.64</v>
      </c>
      <c r="E175" s="2">
        <v>0</v>
      </c>
      <c r="F175" s="2">
        <v>0</v>
      </c>
      <c r="G175" s="3">
        <f t="shared" si="0"/>
        <v>233.58977999999999</v>
      </c>
      <c r="H175" s="3">
        <f t="shared" si="1"/>
        <v>0.55000000000006821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2508.91</v>
      </c>
      <c r="D176" s="2">
        <f>'PR-RAS'!E180</f>
        <v>2359.8000000000002</v>
      </c>
      <c r="E176" s="2">
        <v>0</v>
      </c>
      <c r="F176" s="2">
        <v>0</v>
      </c>
      <c r="G176" s="3">
        <f t="shared" si="0"/>
        <v>1264.9892499999999</v>
      </c>
      <c r="H176" s="3">
        <f t="shared" si="1"/>
        <v>0.28999999999996362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210</v>
      </c>
      <c r="D177" s="2">
        <f>'PR-RAS'!E181</f>
        <v>141</v>
      </c>
      <c r="E177" s="2">
        <v>0</v>
      </c>
      <c r="F177" s="2">
        <v>0</v>
      </c>
      <c r="G177" s="3">
        <f t="shared" si="0"/>
        <v>86.591999999999999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8672.49</v>
      </c>
      <c r="D178" s="2">
        <f>'PR-RAS'!E182</f>
        <v>6051.97</v>
      </c>
      <c r="E178" s="2">
        <v>0</v>
      </c>
      <c r="F178" s="2">
        <v>0</v>
      </c>
      <c r="G178" s="3">
        <f t="shared" si="0"/>
        <v>3677.4281099999998</v>
      </c>
      <c r="H178" s="3">
        <f t="shared" si="1"/>
        <v>0.51999999999952706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43.8</v>
      </c>
      <c r="D180" s="2">
        <f>'PR-RAS'!E184</f>
        <v>117.7</v>
      </c>
      <c r="E180" s="2">
        <v>0</v>
      </c>
      <c r="F180" s="2">
        <v>0</v>
      </c>
      <c r="G180" s="3">
        <f t="shared" si="0"/>
        <v>49.976799999999997</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6750</v>
      </c>
      <c r="D181" s="2">
        <f>'PR-RAS'!E185</f>
        <v>1500</v>
      </c>
      <c r="E181" s="2">
        <v>0</v>
      </c>
      <c r="F181" s="2">
        <v>0</v>
      </c>
      <c r="G181" s="3">
        <f t="shared" si="0"/>
        <v>1755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480</v>
      </c>
      <c r="D182" s="2">
        <f>'PR-RAS'!E186</f>
        <v>368.75</v>
      </c>
      <c r="E182" s="2">
        <v>0</v>
      </c>
      <c r="F182" s="2">
        <v>0</v>
      </c>
      <c r="G182" s="3">
        <f t="shared" si="0"/>
        <v>220.36750000000001</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4279.5600000000004</v>
      </c>
      <c r="D183" s="2">
        <f>'PR-RAS'!E187</f>
        <v>2309.29</v>
      </c>
      <c r="E183" s="2">
        <v>0</v>
      </c>
      <c r="F183" s="2">
        <v>0</v>
      </c>
      <c r="G183" s="3">
        <f t="shared" si="0"/>
        <v>1619.4614799999999</v>
      </c>
      <c r="H183" s="3">
        <f t="shared" si="1"/>
        <v>0.72999999999956344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'PR-RAS'!E191</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t="e">
        <f>'PR-RAS'!#REF!</f>
        <v>#REF!</v>
      </c>
      <c r="E187" s="2">
        <v>0</v>
      </c>
      <c r="F187" s="2">
        <v>0</v>
      </c>
      <c r="G187" s="3" t="e">
        <f t="shared" si="6"/>
        <v>#REF!</v>
      </c>
      <c r="H187" s="3" t="e">
        <f t="shared" si="7"/>
        <v>#REF!</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1702.9</v>
      </c>
      <c r="D190" s="2">
        <f>'PR-RAS'!E194</f>
        <v>1948.48</v>
      </c>
      <c r="E190" s="2">
        <v>0</v>
      </c>
      <c r="F190" s="2">
        <v>0</v>
      </c>
      <c r="G190" s="3">
        <f t="shared" si="0"/>
        <v>1058.37354</v>
      </c>
      <c r="H190" s="3">
        <f t="shared" si="1"/>
        <v>0.57999999999992724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614.41999999999996</v>
      </c>
      <c r="D191" s="2">
        <f>'PR-RAS'!E195</f>
        <v>399.46</v>
      </c>
      <c r="E191" s="2">
        <v>0</v>
      </c>
      <c r="F191" s="2">
        <v>0</v>
      </c>
      <c r="G191" s="3">
        <f t="shared" si="0"/>
        <v>268.53460000000001</v>
      </c>
      <c r="H191" s="3">
        <f t="shared" si="1"/>
        <v>0.87999999999993861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72.22</v>
      </c>
      <c r="D192" s="2">
        <f>'PR-RAS'!E196</f>
        <v>0</v>
      </c>
      <c r="E192" s="2">
        <v>0</v>
      </c>
      <c r="F192" s="2">
        <v>0</v>
      </c>
      <c r="G192" s="3">
        <f t="shared" si="0"/>
        <v>13.79402</v>
      </c>
      <c r="H192" s="3">
        <f t="shared" si="1"/>
        <v>0.21999999999999886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587.86</v>
      </c>
      <c r="D195" s="2">
        <f>'PR-RAS'!E199</f>
        <v>451.86</v>
      </c>
      <c r="E195" s="2">
        <v>0</v>
      </c>
      <c r="F195" s="2">
        <v>0</v>
      </c>
      <c r="G195" s="3">
        <f t="shared" si="0"/>
        <v>289.36651999999998</v>
      </c>
      <c r="H195" s="3">
        <f t="shared" si="1"/>
        <v>0.27999999999997272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428.4</v>
      </c>
      <c r="D197" s="2">
        <f>'PR-RAS'!E201</f>
        <v>1097.1600000000001</v>
      </c>
      <c r="E197" s="2">
        <v>0</v>
      </c>
      <c r="F197" s="2">
        <v>0</v>
      </c>
      <c r="G197" s="3">
        <f t="shared" si="0"/>
        <v>514.05312000000004</v>
      </c>
      <c r="H197" s="3">
        <f t="shared" si="1"/>
        <v>0.56000000000005912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255.78</v>
      </c>
      <c r="D198" s="2">
        <f>'PR-RAS'!E202</f>
        <v>264.52</v>
      </c>
      <c r="E198" s="2">
        <v>0</v>
      </c>
      <c r="F198" s="2">
        <v>0</v>
      </c>
      <c r="G198" s="3">
        <f t="shared" si="0"/>
        <v>154.60953999999998</v>
      </c>
      <c r="H198" s="3">
        <f t="shared" si="1"/>
        <v>0.70000000000001705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255.78</v>
      </c>
      <c r="D212" s="2">
        <f>'PR-RAS'!E216</f>
        <v>264.52</v>
      </c>
      <c r="E212" s="2">
        <v>0</v>
      </c>
      <c r="F212" s="2">
        <v>0</v>
      </c>
      <c r="G212" s="3">
        <f t="shared" si="0"/>
        <v>165.59701999999999</v>
      </c>
      <c r="H212" s="3">
        <f t="shared" si="1"/>
        <v>0.70000000000001705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240.84</v>
      </c>
      <c r="D213" s="2">
        <f>'PR-RAS'!E217</f>
        <v>264.52</v>
      </c>
      <c r="E213" s="2">
        <v>0</v>
      </c>
      <c r="F213" s="2">
        <v>0</v>
      </c>
      <c r="G213" s="3">
        <f t="shared" si="0"/>
        <v>163.21456000000001</v>
      </c>
      <c r="H213" s="3">
        <f t="shared" si="1"/>
        <v>0.64000000000001478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14.94</v>
      </c>
      <c r="D215" s="2">
        <f>'PR-RAS'!E219</f>
        <v>0</v>
      </c>
      <c r="E215" s="2">
        <v>0</v>
      </c>
      <c r="F215" s="2">
        <v>0</v>
      </c>
      <c r="G215" s="3">
        <f t="shared" si="0"/>
        <v>3.1971599999999998</v>
      </c>
      <c r="H215" s="3">
        <f t="shared" si="1"/>
        <v>6.0000000000000497E-2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8471.2900000000009</v>
      </c>
      <c r="D226" s="2">
        <f>'PR-RAS'!E230</f>
        <v>5912.05</v>
      </c>
      <c r="E226" s="2">
        <v>0</v>
      </c>
      <c r="F226" s="2">
        <v>0</v>
      </c>
      <c r="G226" s="3">
        <f t="shared" si="0"/>
        <v>4566.4627499999997</v>
      </c>
      <c r="H226" s="3">
        <f t="shared" si="1"/>
        <v>0.34000000000105501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8471.2900000000009</v>
      </c>
      <c r="D253" s="2">
        <f>'PR-RAS'!E257</f>
        <v>5912.05</v>
      </c>
      <c r="E253" s="2">
        <v>0</v>
      </c>
      <c r="F253" s="2">
        <v>0</v>
      </c>
      <c r="G253" s="3">
        <f t="shared" si="0"/>
        <v>5114.4382800000003</v>
      </c>
      <c r="H253" s="3">
        <f t="shared" si="1"/>
        <v>0.34000000000105501</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8471.2900000000009</v>
      </c>
      <c r="D254" s="2">
        <f>'PR-RAS'!E258</f>
        <v>5912.05</v>
      </c>
      <c r="E254" s="2">
        <v>0</v>
      </c>
      <c r="F254" s="2">
        <v>0</v>
      </c>
      <c r="G254" s="3">
        <f t="shared" si="0"/>
        <v>5134.7336699999996</v>
      </c>
      <c r="H254" s="3">
        <f t="shared" si="1"/>
        <v>0.34000000000105501</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2625</v>
      </c>
      <c r="D258" s="2">
        <f>'PR-RAS'!E262</f>
        <v>2143.4899999999998</v>
      </c>
      <c r="E258" s="2">
        <v>0</v>
      </c>
      <c r="F258" s="2">
        <v>0</v>
      </c>
      <c r="G258" s="3">
        <f t="shared" si="0"/>
        <v>1776.37886</v>
      </c>
      <c r="H258" s="3">
        <f t="shared" si="1"/>
        <v>0.48999999999978172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2625</v>
      </c>
      <c r="D265" s="2">
        <f>'PR-RAS'!E269</f>
        <v>2143.4899999999998</v>
      </c>
      <c r="E265" s="2">
        <v>0</v>
      </c>
      <c r="F265" s="2">
        <v>0</v>
      </c>
      <c r="G265" s="3">
        <f t="shared" si="0"/>
        <v>1824.7627199999999</v>
      </c>
      <c r="H265" s="3">
        <f t="shared" si="1"/>
        <v>0.48999999999978172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2625</v>
      </c>
      <c r="D266" s="2">
        <f>'PR-RAS'!E270</f>
        <v>1997.5</v>
      </c>
      <c r="E266" s="2">
        <v>0</v>
      </c>
      <c r="F266" s="2">
        <v>0</v>
      </c>
      <c r="G266" s="3">
        <f t="shared" si="0"/>
        <v>1754.3000000000002</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145.99</v>
      </c>
      <c r="E267" s="2">
        <v>0</v>
      </c>
      <c r="F267" s="2">
        <v>0</v>
      </c>
      <c r="G267" s="3">
        <f t="shared" si="0"/>
        <v>77.666680000000014</v>
      </c>
      <c r="H267" s="3">
        <f t="shared" si="1"/>
        <v>9.9999999999909051E-3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329527.53999999998</v>
      </c>
      <c r="D295" s="2">
        <f>'PR-RAS'!E299</f>
        <v>250461.61999999997</v>
      </c>
      <c r="E295" s="2">
        <v>0</v>
      </c>
      <c r="F295" s="2">
        <v>0</v>
      </c>
      <c r="G295" s="3">
        <f t="shared" si="12"/>
        <v>244152.52931999997</v>
      </c>
      <c r="H295" s="3">
        <f t="shared" si="13"/>
        <v>0.8400000000547152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83033.469999999972</v>
      </c>
      <c r="D297" s="2">
        <f>'PR-RAS'!E301</f>
        <v>9002.5099999999802</v>
      </c>
      <c r="E297" s="2">
        <v>0</v>
      </c>
      <c r="F297" s="2">
        <v>0</v>
      </c>
      <c r="G297" s="3">
        <f t="shared" si="12"/>
        <v>29907.393039999977</v>
      </c>
      <c r="H297" s="3">
        <f t="shared" si="13"/>
        <v>0.95999999999185093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12320.57</v>
      </c>
      <c r="D298" s="2">
        <f>'PR-RAS'!E302</f>
        <v>13220.69</v>
      </c>
      <c r="E298" s="2">
        <v>0</v>
      </c>
      <c r="F298" s="2">
        <v>0</v>
      </c>
      <c r="G298" s="3">
        <f t="shared" si="12"/>
        <v>11512.299149999999</v>
      </c>
      <c r="H298" s="3">
        <f t="shared" si="13"/>
        <v>0.73999999999978172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2659.26</v>
      </c>
      <c r="D300" s="2">
        <f>'PR-RAS'!E304</f>
        <v>1079.0999999999999</v>
      </c>
      <c r="E300" s="2">
        <v>0</v>
      </c>
      <c r="F300" s="2">
        <v>0</v>
      </c>
      <c r="G300" s="3">
        <f t="shared" si="12"/>
        <v>1440.4205399999998</v>
      </c>
      <c r="H300" s="3">
        <f t="shared" si="13"/>
        <v>0.36000000000012733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246494.07</v>
      </c>
      <c r="D417" s="2">
        <f>'PR-RAS'!E422</f>
        <v>241459.11</v>
      </c>
      <c r="E417" s="2">
        <v>0</v>
      </c>
      <c r="F417" s="2">
        <v>0</v>
      </c>
      <c r="G417" s="3">
        <f t="shared" si="12"/>
        <v>303435.51264000003</v>
      </c>
      <c r="H417" s="3">
        <f t="shared" si="13"/>
        <v>0.17999999999301508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329527.53999999998</v>
      </c>
      <c r="D418" s="2">
        <f>'PR-RAS'!E423</f>
        <v>250461.61999999997</v>
      </c>
      <c r="E418" s="2">
        <v>0</v>
      </c>
      <c r="F418" s="2">
        <v>0</v>
      </c>
      <c r="G418" s="3">
        <f t="shared" si="12"/>
        <v>346297.97525999992</v>
      </c>
      <c r="H418" s="3">
        <f t="shared" si="13"/>
        <v>0.8400000000547152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83033.469999999972</v>
      </c>
      <c r="D420" s="2">
        <f>'PR-RAS'!E425</f>
        <v>9002.5099999999802</v>
      </c>
      <c r="E420" s="2">
        <v>0</v>
      </c>
      <c r="F420" s="2">
        <v>0</v>
      </c>
      <c r="G420" s="3">
        <f t="shared" si="12"/>
        <v>42335.127309999967</v>
      </c>
      <c r="H420" s="3">
        <f t="shared" si="13"/>
        <v>0.95999999999185093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12320.57</v>
      </c>
      <c r="D421" s="2">
        <f>'PR-RAS'!E426</f>
        <v>13220.69</v>
      </c>
      <c r="E421" s="2">
        <v>0</v>
      </c>
      <c r="F421" s="2">
        <v>0</v>
      </c>
      <c r="G421" s="3">
        <f t="shared" si="12"/>
        <v>16280.018999999998</v>
      </c>
      <c r="H421" s="3">
        <f t="shared" si="13"/>
        <v>0.73999999999978172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2659.26</v>
      </c>
      <c r="D423" s="2">
        <f>'PR-RAS'!E428</f>
        <v>1079.0999999999999</v>
      </c>
      <c r="E423" s="2">
        <v>0</v>
      </c>
      <c r="F423" s="2">
        <v>0</v>
      </c>
      <c r="G423" s="3">
        <f t="shared" si="12"/>
        <v>2032.96812</v>
      </c>
      <c r="H423" s="3">
        <f t="shared" si="13"/>
        <v>0.36000000000012733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246494.07</v>
      </c>
      <c r="D637" s="2">
        <f>'PR-RAS'!E643</f>
        <v>241459.11</v>
      </c>
      <c r="E637" s="2">
        <v>0</v>
      </c>
      <c r="F637" s="2">
        <v>0</v>
      </c>
      <c r="G637" s="3">
        <f t="shared" si="14"/>
        <v>463906.21644000005</v>
      </c>
      <c r="H637" s="3">
        <f t="shared" si="15"/>
        <v>0.17999999999301508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329527.53999999998</v>
      </c>
      <c r="D638" s="2">
        <f>'PR-RAS'!E644</f>
        <v>250461.61999999997</v>
      </c>
      <c r="E638" s="2">
        <v>0</v>
      </c>
      <c r="F638" s="2">
        <v>0</v>
      </c>
      <c r="G638" s="3">
        <f t="shared" si="14"/>
        <v>528997.14685999998</v>
      </c>
      <c r="H638" s="3">
        <f t="shared" si="15"/>
        <v>0.8400000000547152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83033.469999999972</v>
      </c>
      <c r="D640" s="2">
        <f>'PR-RAS'!E646</f>
        <v>9002.5099999999802</v>
      </c>
      <c r="E640" s="2">
        <v>0</v>
      </c>
      <c r="F640" s="2">
        <v>0</v>
      </c>
      <c r="G640" s="3">
        <f t="shared" si="14"/>
        <v>64563.595109999958</v>
      </c>
      <c r="H640" s="3">
        <f t="shared" si="15"/>
        <v>0.95999999999185093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12320.57</v>
      </c>
      <c r="D641" s="2">
        <f>'PR-RAS'!E647</f>
        <v>13220.69</v>
      </c>
      <c r="E641" s="2">
        <v>0</v>
      </c>
      <c r="F641" s="2">
        <v>0</v>
      </c>
      <c r="G641" s="3">
        <f t="shared" si="14"/>
        <v>24807.647999999997</v>
      </c>
      <c r="H641" s="3">
        <f t="shared" si="15"/>
        <v>0.73999999999978172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4218.1800000000203</v>
      </c>
      <c r="E643" s="2">
        <v>0</v>
      </c>
      <c r="F643" s="2">
        <v>0</v>
      </c>
      <c r="G643" s="3">
        <f t="shared" si="14"/>
        <v>5416.1431200000261</v>
      </c>
      <c r="H643" s="3">
        <f t="shared" si="15"/>
        <v>0.18000000002029992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70712.899999999965</v>
      </c>
      <c r="D644" s="2">
        <f>'PR-RAS'!E650</f>
        <v>0</v>
      </c>
      <c r="E644" s="2">
        <v>0</v>
      </c>
      <c r="F644" s="2">
        <v>0</v>
      </c>
      <c r="G644" s="3">
        <f t="shared" si="14"/>
        <v>45468.394699999975</v>
      </c>
      <c r="H644" s="3">
        <f t="shared" si="15"/>
        <v>0.1000000000349246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13586.88</v>
      </c>
      <c r="D646" s="2">
        <f>'PR-RAS'!E653</f>
        <v>14271.06</v>
      </c>
      <c r="E646" s="2">
        <v>0</v>
      </c>
      <c r="F646" s="2">
        <v>0</v>
      </c>
      <c r="G646" s="3">
        <f t="shared" si="14"/>
        <v>27173.205000000002</v>
      </c>
      <c r="H646" s="3">
        <f t="shared" si="15"/>
        <v>0.18000000000029104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232123.92</v>
      </c>
      <c r="D647" s="2">
        <f>'PR-RAS'!E654</f>
        <v>246606.55</v>
      </c>
      <c r="E647" s="2">
        <v>0</v>
      </c>
      <c r="F647" s="2">
        <v>0</v>
      </c>
      <c r="G647" s="3">
        <f t="shared" si="14"/>
        <v>468567.71492</v>
      </c>
      <c r="H647" s="3">
        <f t="shared" si="15"/>
        <v>0.52999999999883585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235148.79</v>
      </c>
      <c r="D648" s="2">
        <f>'PR-RAS'!E655</f>
        <v>248761.46</v>
      </c>
      <c r="E648" s="2">
        <v>0</v>
      </c>
      <c r="F648" s="2">
        <v>0</v>
      </c>
      <c r="G648" s="3">
        <f t="shared" si="14"/>
        <v>474038.59636999998</v>
      </c>
      <c r="H648" s="3">
        <f t="shared" si="15"/>
        <v>0.66999999998370185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10562.010000000009</v>
      </c>
      <c r="D649" s="2">
        <f>'PR-RAS'!E656</f>
        <v>12116.149999999994</v>
      </c>
      <c r="E649" s="2">
        <v>0</v>
      </c>
      <c r="F649" s="2">
        <v>0</v>
      </c>
      <c r="G649" s="3">
        <f t="shared" si="14"/>
        <v>22546.712879999999</v>
      </c>
      <c r="H649" s="3">
        <f t="shared" si="15"/>
        <v>0.16000000000349246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27</v>
      </c>
      <c r="E651" s="2">
        <v>0</v>
      </c>
      <c r="F651" s="2">
        <v>0</v>
      </c>
      <c r="G651" s="3">
        <f t="shared" si="14"/>
        <v>53.300000000000004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26</v>
      </c>
      <c r="E653" s="2">
        <v>0</v>
      </c>
      <c r="F653" s="2">
        <v>0</v>
      </c>
      <c r="G653" s="3">
        <f t="shared" si="14"/>
        <v>50.856000000000002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25745.07</v>
      </c>
      <c r="D717" s="2">
        <f>'PR-RAS'!E724</f>
        <v>25159.74</v>
      </c>
      <c r="E717" s="2">
        <v>0</v>
      </c>
      <c r="F717" s="2">
        <v>0</v>
      </c>
      <c r="G717" s="3">
        <f t="shared" si="14"/>
        <v>54462.217799999999</v>
      </c>
      <c r="H717" s="3">
        <f t="shared" si="15"/>
        <v>0.32999999999810825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3452.24</v>
      </c>
      <c r="D727" s="2">
        <f>'PR-RAS'!E734</f>
        <v>2151.7199999999998</v>
      </c>
      <c r="E727" s="2">
        <v>0</v>
      </c>
      <c r="F727" s="2">
        <v>0</v>
      </c>
      <c r="G727" s="3">
        <f t="shared" si="14"/>
        <v>5630.6236799999997</v>
      </c>
      <c r="H727" s="3">
        <f t="shared" si="15"/>
        <v>0.51999999999998181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614.41999999999996</v>
      </c>
      <c r="D734" s="2">
        <f>'PR-RAS'!E741</f>
        <v>399.46</v>
      </c>
      <c r="E734" s="2">
        <v>0</v>
      </c>
      <c r="F734" s="2">
        <v>0</v>
      </c>
      <c r="G734" s="3">
        <f t="shared" si="14"/>
        <v>1035.97822</v>
      </c>
      <c r="H734" s="3">
        <f t="shared" si="15"/>
        <v>0.87999999999993861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2625</v>
      </c>
      <c r="D836" s="2">
        <f>'PR-RAS'!E843</f>
        <v>1997.5</v>
      </c>
      <c r="E836" s="2">
        <v>0</v>
      </c>
      <c r="F836" s="2">
        <v>0</v>
      </c>
      <c r="G836" s="3">
        <f t="shared" si="14"/>
        <v>5527.7</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145.99</v>
      </c>
      <c r="E848" s="2">
        <v>0</v>
      </c>
      <c r="F848" s="2">
        <v>0</v>
      </c>
      <c r="G848" s="3">
        <f t="shared" si="34"/>
        <v>247.30706000000001</v>
      </c>
      <c r="H848" s="3">
        <f t="shared" si="35"/>
        <v>9.9999999999909051E-3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69531.7</v>
      </c>
      <c r="D1581" s="7"/>
      <c r="E1581" s="7">
        <v>0</v>
      </c>
      <c r="F1581" s="7">
        <v>0</v>
      </c>
      <c r="G1581" s="8">
        <f t="shared" ref="G1581:G1685" si="70">B1581/1000*C1581</f>
        <v>69.531700000000001</v>
      </c>
      <c r="H1581" s="8">
        <f t="shared" ref="H1581:H1685" si="71">ABS(C1581-ROUND(C1581,0))</f>
        <v>0.30000000000291038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246113.84000000003</v>
      </c>
      <c r="D1582" s="2">
        <v>0</v>
      </c>
      <c r="E1582" s="2">
        <v>0</v>
      </c>
      <c r="F1582" s="2">
        <v>0</v>
      </c>
      <c r="G1582" s="3">
        <f t="shared" si="70"/>
        <v>492.22768000000008</v>
      </c>
      <c r="H1582" s="3">
        <f t="shared" si="71"/>
        <v>0.15999999997438863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242471.39</v>
      </c>
      <c r="D1584" s="2">
        <v>0</v>
      </c>
      <c r="E1584" s="2">
        <v>0</v>
      </c>
      <c r="F1584" s="2">
        <v>0</v>
      </c>
      <c r="G1584" s="3">
        <f t="shared" si="70"/>
        <v>969.88556000000005</v>
      </c>
      <c r="H1584" s="3">
        <f t="shared" si="71"/>
        <v>0.39000000001396984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173025.05</v>
      </c>
      <c r="D1585" s="2">
        <v>0</v>
      </c>
      <c r="E1585" s="2">
        <v>0</v>
      </c>
      <c r="F1585" s="2">
        <v>0</v>
      </c>
      <c r="G1585" s="3">
        <f t="shared" si="70"/>
        <v>865.12524999999994</v>
      </c>
      <c r="H1585" s="3">
        <f t="shared" si="71"/>
        <v>4.9999999988358468E-2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66984.83</v>
      </c>
      <c r="D1586" s="2">
        <v>0</v>
      </c>
      <c r="E1586" s="2">
        <v>0</v>
      </c>
      <c r="F1586" s="2">
        <v>0</v>
      </c>
      <c r="G1586" s="3">
        <f t="shared" si="70"/>
        <v>401.90898000000004</v>
      </c>
      <c r="H1586" s="3">
        <f t="shared" si="71"/>
        <v>0.16999999999825377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264.52</v>
      </c>
      <c r="D1587" s="2">
        <v>0</v>
      </c>
      <c r="E1587" s="2">
        <v>0</v>
      </c>
      <c r="F1587" s="2">
        <v>0</v>
      </c>
      <c r="G1587" s="3">
        <f t="shared" si="70"/>
        <v>1.85164</v>
      </c>
      <c r="H1587" s="3">
        <f t="shared" si="71"/>
        <v>0.48000000000001819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2196.5700000000002</v>
      </c>
      <c r="D1590" s="2">
        <v>0</v>
      </c>
      <c r="E1590" s="2">
        <v>0</v>
      </c>
      <c r="F1590" s="2">
        <v>0</v>
      </c>
      <c r="G1590" s="3">
        <f t="shared" si="70"/>
        <v>21.965700000000002</v>
      </c>
      <c r="H1590" s="3">
        <f t="shared" si="71"/>
        <v>0.42999999999983629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0.42</v>
      </c>
      <c r="D1592" s="2">
        <v>0</v>
      </c>
      <c r="E1592" s="2">
        <v>0</v>
      </c>
      <c r="F1592" s="2">
        <v>0</v>
      </c>
      <c r="G1592" s="3">
        <f t="shared" si="70"/>
        <v>5.0400000000000002E-3</v>
      </c>
      <c r="H1592" s="3">
        <f t="shared" si="71"/>
        <v>0.42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3642.45</v>
      </c>
      <c r="D1600" s="2">
        <v>0</v>
      </c>
      <c r="E1600" s="2">
        <v>0</v>
      </c>
      <c r="F1600" s="2">
        <v>0</v>
      </c>
      <c r="G1600" s="3">
        <f>B1600/1000*C1600</f>
        <v>72.849000000000004</v>
      </c>
      <c r="H1600" s="3">
        <f>ABS(C1600-ROUND(C1600,0))</f>
        <v>0.4499999999998181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243957.64999999997</v>
      </c>
      <c r="D1601" s="2">
        <v>0</v>
      </c>
      <c r="E1601" s="2">
        <v>0</v>
      </c>
      <c r="F1601" s="2">
        <v>0</v>
      </c>
      <c r="G1601" s="3">
        <f t="shared" si="70"/>
        <v>5123.1106499999996</v>
      </c>
      <c r="H1601" s="3">
        <f t="shared" si="71"/>
        <v>0.3500000000349246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241829.06999999998</v>
      </c>
      <c r="D1603" s="2">
        <v>0</v>
      </c>
      <c r="E1603" s="2">
        <v>0</v>
      </c>
      <c r="F1603" s="2">
        <v>0</v>
      </c>
      <c r="G1603" s="3">
        <f t="shared" si="70"/>
        <v>5562.0686099999994</v>
      </c>
      <c r="H1603" s="3">
        <f t="shared" si="71"/>
        <v>6.9999999977881089E-2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175096.71</v>
      </c>
      <c r="D1604" s="2">
        <v>0</v>
      </c>
      <c r="E1604" s="2">
        <v>0</v>
      </c>
      <c r="F1604" s="2">
        <v>0</v>
      </c>
      <c r="G1604" s="3">
        <f t="shared" si="70"/>
        <v>4202.3210399999998</v>
      </c>
      <c r="H1604" s="3">
        <f t="shared" si="71"/>
        <v>0.29000000000814907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64271.27</v>
      </c>
      <c r="D1605" s="2">
        <v>0</v>
      </c>
      <c r="E1605" s="2">
        <v>0</v>
      </c>
      <c r="F1605" s="2">
        <v>0</v>
      </c>
      <c r="G1605" s="3">
        <f t="shared" si="70"/>
        <v>1606.7817500000001</v>
      </c>
      <c r="H1605" s="3">
        <f t="shared" si="71"/>
        <v>0.26999999999679858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264.52</v>
      </c>
      <c r="D1606" s="2">
        <v>0</v>
      </c>
      <c r="E1606" s="2">
        <v>0</v>
      </c>
      <c r="F1606" s="2">
        <v>0</v>
      </c>
      <c r="G1606" s="3">
        <f t="shared" si="70"/>
        <v>6.8775199999999996</v>
      </c>
      <c r="H1606" s="3">
        <f t="shared" si="71"/>
        <v>0.48000000000001819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2196.5700000000002</v>
      </c>
      <c r="D1609" s="2">
        <v>0</v>
      </c>
      <c r="E1609" s="2">
        <v>0</v>
      </c>
      <c r="F1609" s="2">
        <v>0</v>
      </c>
      <c r="G1609" s="3">
        <f t="shared" si="70"/>
        <v>63.700530000000008</v>
      </c>
      <c r="H1609" s="3">
        <f t="shared" si="71"/>
        <v>0.42999999999983629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2128.58</v>
      </c>
      <c r="D1619" s="2">
        <v>0</v>
      </c>
      <c r="E1619" s="2">
        <v>0</v>
      </c>
      <c r="F1619" s="2">
        <v>0</v>
      </c>
      <c r="G1619" s="3">
        <f>B1619/1000*C1619</f>
        <v>83.014619999999994</v>
      </c>
      <c r="H1619" s="3">
        <f>ABS(C1619-ROUND(C1619,0))</f>
        <v>0.42000000000007276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71687.890000000072</v>
      </c>
      <c r="D1620" s="2">
        <v>0</v>
      </c>
      <c r="E1620" s="2">
        <v>0</v>
      </c>
      <c r="F1620" s="2">
        <v>0</v>
      </c>
      <c r="G1620" s="3">
        <f t="shared" si="70"/>
        <v>2867.5156000000029</v>
      </c>
      <c r="H1620" s="3">
        <f t="shared" si="71"/>
        <v>0.1099999999278225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71687.89</v>
      </c>
      <c r="D1680" s="2">
        <v>0</v>
      </c>
      <c r="E1680" s="2">
        <v>0</v>
      </c>
      <c r="F1680" s="2">
        <v>0</v>
      </c>
      <c r="G1680" s="3">
        <f t="shared" si="70"/>
        <v>7168.7890000000007</v>
      </c>
      <c r="H1680" s="3">
        <f t="shared" si="71"/>
        <v>0.11000000000058208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68044.08</v>
      </c>
      <c r="D1682" s="2">
        <v>0</v>
      </c>
      <c r="E1682" s="2">
        <v>0</v>
      </c>
      <c r="F1682" s="2">
        <v>0</v>
      </c>
      <c r="G1682" s="3">
        <f t="shared" si="70"/>
        <v>6940.4961599999997</v>
      </c>
      <c r="H1682" s="3">
        <f t="shared" si="7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3643.81</v>
      </c>
      <c r="D1685" s="14">
        <v>0</v>
      </c>
      <c r="E1685" s="14">
        <v>0</v>
      </c>
      <c r="F1685" s="14">
        <v>0</v>
      </c>
      <c r="G1685" s="15">
        <f t="shared" si="70"/>
        <v>382.60004999999995</v>
      </c>
      <c r="H1685" s="15">
        <f t="shared" si="71"/>
        <v>0.19000000000005457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6" t="s">
        <v>1980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8" t="s">
        <v>1982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7704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6" t="s">
        <v>1986</v>
      </c>
      <c r="F7" s="370" t="s">
        <v>1987</v>
      </c>
      <c r="G7" s="371"/>
      <c r="H7" s="236" t="e">
        <f>IF(OR(MAX(Skriveni!C2:F1010)&gt;0,MIN(Skriveni!C2:F1010)&lt;0),"DA","NE")</f>
        <v>#REF!</v>
      </c>
      <c r="I7" s="237" t="e">
        <f>IF(AND(H7="DA",Kont!E23&gt;0),Kont!E23,"Nema")</f>
        <v>#REF!</v>
      </c>
      <c r="J7" s="5"/>
      <c r="K7" s="5"/>
      <c r="L7" s="5"/>
      <c r="M7" s="5"/>
      <c r="N7" s="5"/>
      <c r="O7" s="5"/>
      <c r="P7" s="5"/>
      <c r="Q7" s="5"/>
      <c r="R7" s="5"/>
      <c r="S7" s="5"/>
      <c r="T7" s="5"/>
      <c r="U7" s="5"/>
      <c r="V7" s="5"/>
      <c r="W7" s="5"/>
    </row>
    <row r="8" spans="1:23" ht="44.25" customHeight="1" x14ac:dyDescent="0.2">
      <c r="B8" s="18" t="s">
        <v>1988</v>
      </c>
      <c r="C8" s="240" t="s">
        <v>1989</v>
      </c>
      <c r="D8" s="314"/>
      <c r="E8" s="336"/>
      <c r="F8" s="350" t="s">
        <v>1990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1991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1992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1993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1994</v>
      </c>
      <c r="G12" s="361"/>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6"/>
      <c r="F13" s="333" t="s">
        <v>1998</v>
      </c>
      <c r="G13" s="334"/>
      <c r="H13" s="335"/>
      <c r="I13" s="274" t="e">
        <f>IF(Kont!E14&gt;0,Kont!E14,"Nema")</f>
        <v>#REF!</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1987</v>
      </c>
      <c r="B17" s="340" t="str">
        <f>'PR-RAS'!B6</f>
        <v>PRIHODI POSLOVANJA (šifre 61+62+63+64+65+66+67+68)</v>
      </c>
      <c r="C17" s="341"/>
      <c r="D17" s="341"/>
      <c r="E17" s="341"/>
      <c r="F17" s="342"/>
      <c r="G17" s="28" t="str">
        <f>'PR-RAS'!C6</f>
        <v>6</v>
      </c>
      <c r="H17" s="275">
        <f>'PR-RAS'!D6</f>
        <v>246494.07</v>
      </c>
      <c r="I17" s="275">
        <f>'PR-RAS'!E6</f>
        <v>241459.11</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329527.53999999998</v>
      </c>
      <c r="I18" s="275">
        <f>'PR-RAS'!E152</f>
        <v>250461.61999999997</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4218.1800000000203</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70712.899999999965</v>
      </c>
      <c r="I20" s="275">
        <f>'PR-RAS'!E650</f>
        <v>0</v>
      </c>
      <c r="J20" s="5"/>
      <c r="K20" s="5"/>
      <c r="L20" s="5"/>
      <c r="M20" s="5"/>
      <c r="N20" s="5"/>
      <c r="O20" s="5"/>
      <c r="P20" s="5"/>
      <c r="Q20" s="5"/>
      <c r="R20" s="5"/>
      <c r="S20" s="5"/>
      <c r="T20" s="5"/>
      <c r="U20" s="5"/>
      <c r="V20" s="5"/>
      <c r="W20" s="5"/>
    </row>
    <row r="21" spans="1:23" ht="29.25" customHeight="1" x14ac:dyDescent="0.2">
      <c r="A21" s="200" t="s">
        <v>1999</v>
      </c>
      <c r="B21" s="337" t="s">
        <v>8</v>
      </c>
      <c r="C21" s="338"/>
      <c r="D21" s="338"/>
      <c r="E21" s="338"/>
      <c r="F21" s="339"/>
      <c r="G21" s="201" t="s">
        <v>9</v>
      </c>
      <c r="H21" s="265" t="s">
        <v>2000</v>
      </c>
      <c r="I21" s="266" t="s">
        <v>2001</v>
      </c>
      <c r="J21" s="5"/>
      <c r="K21" s="5"/>
      <c r="L21" s="5"/>
      <c r="M21" s="5"/>
      <c r="N21" s="5"/>
      <c r="O21" s="5"/>
      <c r="P21" s="5"/>
      <c r="Q21" s="5"/>
      <c r="R21" s="5"/>
      <c r="S21" s="5"/>
      <c r="T21" s="5"/>
      <c r="U21" s="5"/>
      <c r="V21" s="5"/>
      <c r="W21" s="5"/>
    </row>
    <row r="22" spans="1:23" ht="12.75" customHeight="1" x14ac:dyDescent="0.2">
      <c r="A22" s="357" t="s">
        <v>1990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2002</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7" t="s">
        <v>8</v>
      </c>
      <c r="C32" s="338"/>
      <c r="D32" s="338"/>
      <c r="E32" s="338"/>
      <c r="F32" s="339"/>
      <c r="G32" s="201" t="s">
        <v>9</v>
      </c>
      <c r="H32" s="265" t="s">
        <v>2003</v>
      </c>
      <c r="I32" s="266" t="s">
        <v>2004</v>
      </c>
      <c r="J32" s="5"/>
      <c r="K32" s="5"/>
      <c r="L32" s="5"/>
      <c r="M32" s="5"/>
      <c r="N32" s="5"/>
      <c r="O32" s="5"/>
      <c r="P32" s="5"/>
      <c r="Q32" s="5"/>
      <c r="R32" s="5"/>
      <c r="S32" s="5"/>
      <c r="T32" s="5"/>
      <c r="U32" s="5"/>
      <c r="V32" s="5"/>
      <c r="W32" s="5"/>
    </row>
    <row r="33" spans="1:23" ht="12.75" customHeight="1" x14ac:dyDescent="0.2">
      <c r="A33" s="357" t="s">
        <v>1992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7" t="s">
        <v>8</v>
      </c>
      <c r="C37" s="338"/>
      <c r="D37" s="338"/>
      <c r="E37" s="338"/>
      <c r="F37" s="339"/>
      <c r="G37" s="201" t="s">
        <v>9</v>
      </c>
      <c r="H37" s="265" t="s">
        <v>2000</v>
      </c>
      <c r="I37" s="266" t="s">
        <v>1951</v>
      </c>
      <c r="J37" s="5"/>
      <c r="K37" s="5"/>
      <c r="L37" s="5"/>
      <c r="M37" s="5"/>
      <c r="N37" s="5"/>
      <c r="O37" s="5"/>
      <c r="P37" s="5"/>
      <c r="Q37" s="5"/>
      <c r="R37" s="5"/>
      <c r="S37" s="5"/>
      <c r="T37" s="5"/>
      <c r="U37" s="5"/>
      <c r="V37" s="5"/>
      <c r="W37" s="5"/>
    </row>
    <row r="38" spans="1:23" ht="12.75" customHeight="1" x14ac:dyDescent="0.2">
      <c r="A38" s="357" t="s">
        <v>1993</v>
      </c>
      <c r="B38" s="340" t="str">
        <f>OBVEZE!B5</f>
        <v>Stanje obveza 1. siječnja (=stanju obveza iz Izvještaja o obvezama na 31. prosinca prethodne godine)</v>
      </c>
      <c r="C38" s="341"/>
      <c r="D38" s="341"/>
      <c r="E38" s="341"/>
      <c r="F38" s="342"/>
      <c r="G38" s="126" t="str">
        <f>OBVEZE!C5</f>
        <v>V001</v>
      </c>
      <c r="H38" s="275">
        <f>OBVEZE!D5</f>
        <v>69531.7</v>
      </c>
      <c r="I38" s="275" t="s">
        <v>2005</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2005</v>
      </c>
      <c r="I39" s="275">
        <f>OBVEZE!D44</f>
        <v>71687.890000000072</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2005</v>
      </c>
      <c r="I41" s="276">
        <f>OBVEZE!D104</f>
        <v>71687.89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2006</v>
      </c>
      <c r="F44" s="352"/>
      <c r="G44" s="229"/>
      <c r="H44" s="353" t="s">
        <v>2007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5" priority="3" operator="equal">
      <formula>"DA"</formula>
    </cfRule>
  </conditionalFormatting>
  <conditionalFormatting sqref="I7:I12">
    <cfRule type="cellIs" dxfId="24" priority="2" operator="notEqual">
      <formula>"Nema"</formula>
    </cfRule>
  </conditionalFormatting>
  <conditionalFormatting sqref="I13">
    <cfRule type="cellIs" dxfId="23"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9" zoomScaleNormal="100" workbookViewId="0">
      <selection activeCell="E190" sqref="E19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246494.07</v>
      </c>
      <c r="E6" s="60">
        <f>E7+E43+E49+E82+E106+E125+E134+E140</f>
        <v>241459.11</v>
      </c>
      <c r="F6" s="45">
        <f t="shared" ref="F6:F132" si="0">IF(D6&lt;&gt;0,IF(E6/D6&gt;=100,"&gt;&gt;100",E6/D6*100),"-")</f>
        <v>97.95737073918248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25745.07</v>
      </c>
      <c r="E106" s="60">
        <f>E107+E112+E120+E124</f>
        <v>25159.74</v>
      </c>
      <c r="F106" s="45">
        <f t="shared" si="0"/>
        <v>97.726438498710635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25745.07</v>
      </c>
      <c r="E112" s="60">
        <f t="shared" si="20"/>
        <v>25159.74</v>
      </c>
      <c r="F112" s="45">
        <f t="shared" si="0"/>
        <v>97.726438498710635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25745.07</v>
      </c>
      <c r="E117" s="194">
        <v>25159.74</v>
      </c>
      <c r="F117" s="45">
        <f t="shared" si="0"/>
        <v>97.726438498710635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465.84</v>
      </c>
      <c r="E125" s="60">
        <f t="shared" si="22"/>
        <v>597.29</v>
      </c>
      <c r="F125" s="45">
        <f t="shared" si="0"/>
        <v>128.21784303623562</v>
      </c>
    </row>
    <row r="126" spans="1:6" ht="12.75" customHeight="1" x14ac:dyDescent="0.2">
      <c r="A126" s="63">
        <v>661</v>
      </c>
      <c r="B126" s="65" t="s">
        <v>255</v>
      </c>
      <c r="C126" s="247" t="s">
        <v>256</v>
      </c>
      <c r="D126" s="60">
        <f t="shared" ref="D126:E126" si="23">SUM(D127:D128)</f>
        <v>465.84</v>
      </c>
      <c r="E126" s="60">
        <f t="shared" si="23"/>
        <v>465.84</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465.84</v>
      </c>
      <c r="E128" s="194">
        <v>465.84</v>
      </c>
      <c r="F128" s="45">
        <f t="shared" si="0"/>
        <v>100</v>
      </c>
    </row>
    <row r="129" spans="1:6" ht="36" x14ac:dyDescent="0.2">
      <c r="A129" s="63">
        <v>663</v>
      </c>
      <c r="B129" s="182" t="s">
        <v>261</v>
      </c>
      <c r="C129" s="247" t="s">
        <v>262</v>
      </c>
      <c r="D129" s="60">
        <f t="shared" ref="D129:E129" si="24">SUM(D130:D133)</f>
        <v>0</v>
      </c>
      <c r="E129" s="60">
        <f t="shared" si="24"/>
        <v>131.44999999999999</v>
      </c>
      <c r="F129" s="45" t="str">
        <f t="shared" si="0"/>
        <v>-</v>
      </c>
    </row>
    <row r="130" spans="1:6" ht="12.75" customHeight="1" x14ac:dyDescent="0.2">
      <c r="A130" s="63">
        <v>6631</v>
      </c>
      <c r="B130" s="65" t="s">
        <v>263</v>
      </c>
      <c r="C130" s="247" t="s">
        <v>264</v>
      </c>
      <c r="D130" s="194">
        <v>0</v>
      </c>
      <c r="E130" s="194">
        <v>131.44999999999999</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220283.16</v>
      </c>
      <c r="E134" s="60">
        <f t="shared" si="25"/>
        <v>215702.08</v>
      </c>
      <c r="F134" s="45">
        <f t="shared" ref="F134:F229" si="26">IF(D134&lt;&gt;0,IF(E134/D134&gt;=100,"&gt;&gt;100",E134/D134*100),"-")</f>
        <v>97.920367585066415</v>
      </c>
    </row>
    <row r="135" spans="1:6" ht="24" x14ac:dyDescent="0.2">
      <c r="A135" s="63">
        <v>671</v>
      </c>
      <c r="B135" s="182" t="s">
        <v>273</v>
      </c>
      <c r="C135" s="247" t="s">
        <v>274</v>
      </c>
      <c r="D135" s="60">
        <f t="shared" ref="D135:E135" si="27">SUM(D136:D138)</f>
        <v>220283.16</v>
      </c>
      <c r="E135" s="60">
        <f t="shared" si="27"/>
        <v>215702.08</v>
      </c>
      <c r="F135" s="45">
        <f t="shared" si="26"/>
        <v>97.920367585066415</v>
      </c>
    </row>
    <row r="136" spans="1:6" ht="12.75" customHeight="1" x14ac:dyDescent="0.2">
      <c r="A136" s="63">
        <v>6711</v>
      </c>
      <c r="B136" s="65" t="s">
        <v>275</v>
      </c>
      <c r="C136" s="247" t="s">
        <v>276</v>
      </c>
      <c r="D136" s="194">
        <v>220283.16</v>
      </c>
      <c r="E136" s="194">
        <v>215702.08</v>
      </c>
      <c r="F136" s="45">
        <f t="shared" si="26"/>
        <v>97.920367585066415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329527.53999999998</v>
      </c>
      <c r="E152" s="60">
        <f>E153+E164+E202+E221+E230+E262+E273</f>
        <v>250461.61999999997</v>
      </c>
      <c r="F152" s="45">
        <f t="shared" si="26"/>
        <v>76.006278564759711</v>
      </c>
    </row>
    <row r="153" spans="1:6" ht="12.75" customHeight="1" x14ac:dyDescent="0.2">
      <c r="A153" s="63">
        <v>31</v>
      </c>
      <c r="B153" s="64" t="s">
        <v>308</v>
      </c>
      <c r="C153" s="247" t="s">
        <v>309</v>
      </c>
      <c r="D153" s="60">
        <f t="shared" ref="D153:E153" si="30">D154+D159+D160</f>
        <v>224980.43</v>
      </c>
      <c r="E153" s="60">
        <f t="shared" si="30"/>
        <v>169544.88</v>
      </c>
      <c r="F153" s="45">
        <f t="shared" si="26"/>
        <v>75.359834630949905</v>
      </c>
    </row>
    <row r="154" spans="1:6" ht="12.75" customHeight="1" x14ac:dyDescent="0.2">
      <c r="A154" s="63">
        <v>311</v>
      </c>
      <c r="B154" s="64" t="s">
        <v>310</v>
      </c>
      <c r="C154" s="247" t="s">
        <v>311</v>
      </c>
      <c r="D154" s="60">
        <f t="shared" ref="D154:E154" si="31">SUM(D155:D158)</f>
        <v>190542.72</v>
      </c>
      <c r="E154" s="60">
        <f t="shared" si="31"/>
        <v>144371.09</v>
      </c>
      <c r="F154" s="45">
        <f t="shared" si="26"/>
        <v>75.768357877960383</v>
      </c>
    </row>
    <row r="155" spans="1:6" ht="12.75" customHeight="1" x14ac:dyDescent="0.2">
      <c r="A155" s="63">
        <v>3111</v>
      </c>
      <c r="B155" s="64" t="s">
        <v>312</v>
      </c>
      <c r="C155" s="247" t="s">
        <v>313</v>
      </c>
      <c r="D155" s="194">
        <v>169951.91</v>
      </c>
      <c r="E155" s="194">
        <v>127084.46</v>
      </c>
      <c r="F155" s="45">
        <f t="shared" si="26"/>
        <v>74.776717719736126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20590.810000000001</v>
      </c>
      <c r="E158" s="194">
        <v>17286.63</v>
      </c>
      <c r="F158" s="45">
        <f t="shared" si="26"/>
        <v>83.953132489688358</v>
      </c>
    </row>
    <row r="159" spans="1:6" ht="12.75" customHeight="1" x14ac:dyDescent="0.2">
      <c r="A159" s="63">
        <v>312</v>
      </c>
      <c r="B159" s="65" t="s">
        <v>320</v>
      </c>
      <c r="C159" s="247" t="s">
        <v>321</v>
      </c>
      <c r="D159" s="194">
        <v>2998.21</v>
      </c>
      <c r="E159" s="194">
        <v>1352.57</v>
      </c>
      <c r="F159" s="45">
        <f t="shared" si="26"/>
        <v>45.112583841692206</v>
      </c>
    </row>
    <row r="160" spans="1:6" ht="12.75" customHeight="1" x14ac:dyDescent="0.2">
      <c r="A160" s="63">
        <v>313</v>
      </c>
      <c r="B160" s="65" t="s">
        <v>322</v>
      </c>
      <c r="C160" s="247" t="s">
        <v>323</v>
      </c>
      <c r="D160" s="60">
        <f t="shared" ref="D160:E160" si="32">SUM(D161:D163)</f>
        <v>31439.5</v>
      </c>
      <c r="E160" s="60">
        <f t="shared" si="32"/>
        <v>23821.22</v>
      </c>
      <c r="F160" s="45">
        <f t="shared" si="26"/>
        <v>75.768444154646232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31439.5</v>
      </c>
      <c r="E162" s="194">
        <v>23821.22</v>
      </c>
      <c r="F162" s="45">
        <f t="shared" si="26"/>
        <v>75.768444154646232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93195.04</v>
      </c>
      <c r="E164" s="60">
        <f>E165+E170+E178+E188+E189+E194</f>
        <v>72596.679999999993</v>
      </c>
      <c r="F164" s="45">
        <f t="shared" si="26"/>
        <v>77.897579098630146</v>
      </c>
    </row>
    <row r="165" spans="1:6" ht="12.75" customHeight="1" x14ac:dyDescent="0.2">
      <c r="A165" s="63">
        <v>321</v>
      </c>
      <c r="B165" s="64" t="s">
        <v>332</v>
      </c>
      <c r="C165" s="247" t="s">
        <v>333</v>
      </c>
      <c r="D165" s="60">
        <f t="shared" ref="D165:E165" si="33">SUM(D166:D169)</f>
        <v>4478.54</v>
      </c>
      <c r="E165" s="60">
        <f t="shared" si="33"/>
        <v>3505.3199999999997</v>
      </c>
      <c r="F165" s="45">
        <f t="shared" si="26"/>
        <v>78.269257391917904</v>
      </c>
    </row>
    <row r="166" spans="1:6" ht="12.75" customHeight="1" x14ac:dyDescent="0.2">
      <c r="A166" s="63">
        <v>3211</v>
      </c>
      <c r="B166" s="64" t="s">
        <v>334</v>
      </c>
      <c r="C166" s="247" t="s">
        <v>335</v>
      </c>
      <c r="D166" s="194">
        <v>581.29999999999995</v>
      </c>
      <c r="E166" s="194">
        <v>1033.5999999999999</v>
      </c>
      <c r="F166" s="45">
        <f t="shared" si="26"/>
        <v>177.80836057113368</v>
      </c>
    </row>
    <row r="167" spans="1:6" ht="12.75" customHeight="1" x14ac:dyDescent="0.2">
      <c r="A167" s="63">
        <v>3212</v>
      </c>
      <c r="B167" s="64" t="s">
        <v>336</v>
      </c>
      <c r="C167" s="247" t="s">
        <v>337</v>
      </c>
      <c r="D167" s="194">
        <v>3452.24</v>
      </c>
      <c r="E167" s="194">
        <v>2151.7199999999998</v>
      </c>
      <c r="F167" s="45">
        <f t="shared" si="26"/>
        <v>62.328227469700828</v>
      </c>
    </row>
    <row r="168" spans="1:6" ht="12.75" customHeight="1" x14ac:dyDescent="0.2">
      <c r="A168" s="63">
        <v>3213</v>
      </c>
      <c r="B168" s="64" t="s">
        <v>338</v>
      </c>
      <c r="C168" s="247" t="s">
        <v>339</v>
      </c>
      <c r="D168" s="194">
        <v>445</v>
      </c>
      <c r="E168" s="194">
        <v>320</v>
      </c>
      <c r="F168" s="45">
        <f t="shared" si="26"/>
        <v>71.910112359550567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63519.650000000009</v>
      </c>
      <c r="E170" s="60">
        <f t="shared" si="34"/>
        <v>53897.729999999996</v>
      </c>
      <c r="F170" s="45">
        <f t="shared" si="26"/>
        <v>84.852057591627144</v>
      </c>
    </row>
    <row r="171" spans="1:6" ht="12.75" customHeight="1" x14ac:dyDescent="0.2">
      <c r="A171" s="63">
        <v>3221</v>
      </c>
      <c r="B171" s="64" t="s">
        <v>344</v>
      </c>
      <c r="C171" s="247" t="s">
        <v>345</v>
      </c>
      <c r="D171" s="194">
        <v>5794.89</v>
      </c>
      <c r="E171" s="194">
        <v>5243.11</v>
      </c>
      <c r="F171" s="45">
        <f t="shared" si="26"/>
        <v>90.478162657099602</v>
      </c>
    </row>
    <row r="172" spans="1:6" ht="12.75" customHeight="1" x14ac:dyDescent="0.2">
      <c r="A172" s="63">
        <v>3222</v>
      </c>
      <c r="B172" s="64" t="s">
        <v>346</v>
      </c>
      <c r="C172" s="247" t="s">
        <v>347</v>
      </c>
      <c r="D172" s="194">
        <v>28918.31</v>
      </c>
      <c r="E172" s="194">
        <v>19177.11</v>
      </c>
      <c r="F172" s="45">
        <f t="shared" si="26"/>
        <v>66.314767356736965</v>
      </c>
    </row>
    <row r="173" spans="1:6" ht="12.75" customHeight="1" x14ac:dyDescent="0.2">
      <c r="A173" s="63">
        <v>3223</v>
      </c>
      <c r="B173" s="65" t="s">
        <v>348</v>
      </c>
      <c r="C173" s="247" t="s">
        <v>349</v>
      </c>
      <c r="D173" s="194">
        <v>28806.45</v>
      </c>
      <c r="E173" s="194">
        <v>29477.51</v>
      </c>
      <c r="F173" s="45">
        <f t="shared" si="26"/>
        <v>102.32954772281902</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23493.95</v>
      </c>
      <c r="E178" s="60">
        <f t="shared" si="35"/>
        <v>13245.150000000001</v>
      </c>
      <c r="F178" s="45">
        <f t="shared" si="26"/>
        <v>56.376854466788259</v>
      </c>
    </row>
    <row r="179" spans="1:6" ht="12.75" customHeight="1" x14ac:dyDescent="0.2">
      <c r="A179" s="63">
        <v>3231</v>
      </c>
      <c r="B179" s="65" t="s">
        <v>360</v>
      </c>
      <c r="C179" s="247" t="s">
        <v>361</v>
      </c>
      <c r="D179" s="194">
        <v>549.19000000000005</v>
      </c>
      <c r="E179" s="194">
        <v>396.64</v>
      </c>
      <c r="F179" s="45">
        <f t="shared" si="26"/>
        <v>72.222728017625954</v>
      </c>
    </row>
    <row r="180" spans="1:6" ht="12.75" customHeight="1" x14ac:dyDescent="0.2">
      <c r="A180" s="63">
        <v>3232</v>
      </c>
      <c r="B180" s="65" t="s">
        <v>362</v>
      </c>
      <c r="C180" s="247" t="s">
        <v>363</v>
      </c>
      <c r="D180" s="194">
        <v>2508.91</v>
      </c>
      <c r="E180" s="194">
        <v>2359.8000000000002</v>
      </c>
      <c r="F180" s="45">
        <f t="shared" si="26"/>
        <v>94.056781630269739</v>
      </c>
    </row>
    <row r="181" spans="1:6" ht="12.75" customHeight="1" x14ac:dyDescent="0.2">
      <c r="A181" s="63">
        <v>3233</v>
      </c>
      <c r="B181" s="65" t="s">
        <v>364</v>
      </c>
      <c r="C181" s="247" t="s">
        <v>365</v>
      </c>
      <c r="D181" s="194">
        <v>210</v>
      </c>
      <c r="E181" s="194">
        <v>141</v>
      </c>
      <c r="F181" s="45">
        <f t="shared" si="26"/>
        <v>67.142857142857139</v>
      </c>
    </row>
    <row r="182" spans="1:6" ht="12.75" customHeight="1" x14ac:dyDescent="0.2">
      <c r="A182" s="63">
        <v>3234</v>
      </c>
      <c r="B182" s="65" t="s">
        <v>366</v>
      </c>
      <c r="C182" s="247" t="s">
        <v>367</v>
      </c>
      <c r="D182" s="194">
        <v>8672.49</v>
      </c>
      <c r="E182" s="194">
        <v>6051.97</v>
      </c>
      <c r="F182" s="45">
        <f t="shared" si="26"/>
        <v>69.783533910099635</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43.8</v>
      </c>
      <c r="E184" s="194">
        <v>117.7</v>
      </c>
      <c r="F184" s="45">
        <f t="shared" si="26"/>
        <v>268.72146118721463</v>
      </c>
    </row>
    <row r="185" spans="1:6" ht="12.75" customHeight="1" x14ac:dyDescent="0.2">
      <c r="A185" s="63">
        <v>3237</v>
      </c>
      <c r="B185" s="64" t="s">
        <v>372</v>
      </c>
      <c r="C185" s="247" t="s">
        <v>373</v>
      </c>
      <c r="D185" s="194">
        <v>6750</v>
      </c>
      <c r="E185" s="194">
        <v>1500</v>
      </c>
      <c r="F185" s="45">
        <f t="shared" si="26"/>
        <v>22.222222222222221</v>
      </c>
    </row>
    <row r="186" spans="1:6" ht="12.75" customHeight="1" x14ac:dyDescent="0.2">
      <c r="A186" s="63">
        <v>3238</v>
      </c>
      <c r="B186" s="64" t="s">
        <v>374</v>
      </c>
      <c r="C186" s="247" t="s">
        <v>375</v>
      </c>
      <c r="D186" s="194">
        <v>480</v>
      </c>
      <c r="E186" s="194">
        <v>368.75</v>
      </c>
      <c r="F186" s="45">
        <f t="shared" si="26"/>
        <v>76.822916666666657</v>
      </c>
    </row>
    <row r="187" spans="1:6" ht="12.75" customHeight="1" x14ac:dyDescent="0.2">
      <c r="A187" s="63">
        <v>3239</v>
      </c>
      <c r="B187" s="64" t="s">
        <v>376</v>
      </c>
      <c r="C187" s="247" t="s">
        <v>377</v>
      </c>
      <c r="D187" s="194">
        <v>4279.5600000000004</v>
      </c>
      <c r="E187" s="194">
        <v>2309.29</v>
      </c>
      <c r="F187" s="45">
        <f t="shared" si="26"/>
        <v>53.960921216199786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SUM(E191:E193)</f>
        <v>0</v>
      </c>
      <c r="F189" s="45" t="str">
        <f>IF(D189&lt;&gt;0,IF(E189/D189&gt;=100,"&gt;&gt;100",E189/D189*100),"-")</f>
        <v>-</v>
      </c>
    </row>
    <row r="190" spans="1:6" ht="12.75" customHeight="1" x14ac:dyDescent="0.2">
      <c r="A190" s="70" t="s">
        <v>382</v>
      </c>
      <c r="B190" s="65" t="s">
        <v>383</v>
      </c>
      <c r="C190" s="277" t="s">
        <v>382</v>
      </c>
      <c r="D190" s="192">
        <v>0</v>
      </c>
      <c r="E190" s="415">
        <v>0</v>
      </c>
      <c r="F190" s="71" t="str">
        <f>IF(D190&lt;&gt;0,IF(E191/D190&gt;=100,"&gt;&gt;100",E191/D190*100),"-")</f>
        <v>-</v>
      </c>
    </row>
    <row r="191" spans="1:6" ht="12.75" customHeight="1" x14ac:dyDescent="0.2">
      <c r="A191" s="70" t="s">
        <v>384</v>
      </c>
      <c r="B191" s="65" t="s">
        <v>385</v>
      </c>
      <c r="C191" s="277" t="s">
        <v>384</v>
      </c>
      <c r="D191" s="192">
        <v>0</v>
      </c>
      <c r="E191" s="192"/>
      <c r="F191" s="71" t="str">
        <f>IF(D191&lt;&gt;0,IF(#REF!/D191&gt;=100,"&gt;&gt;100",#REF!/D191*100),"-")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1702.9</v>
      </c>
      <c r="E194" s="60">
        <f t="shared" si="36"/>
        <v>1948.48</v>
      </c>
      <c r="F194" s="45">
        <f t="shared" si="26"/>
        <v>114.42128134359034</v>
      </c>
    </row>
    <row r="195" spans="1:6" ht="12.75" customHeight="1" x14ac:dyDescent="0.2">
      <c r="A195" s="63">
        <v>3291</v>
      </c>
      <c r="B195" s="183" t="s">
        <v>392</v>
      </c>
      <c r="C195" s="247" t="s">
        <v>393</v>
      </c>
      <c r="D195" s="194">
        <v>614.41999999999996</v>
      </c>
      <c r="E195" s="194">
        <v>399.46</v>
      </c>
      <c r="F195" s="45">
        <f t="shared" si="26"/>
        <v>65.014159695322419</v>
      </c>
    </row>
    <row r="196" spans="1:6" ht="12.75" customHeight="1" x14ac:dyDescent="0.2">
      <c r="A196" s="63">
        <v>3292</v>
      </c>
      <c r="B196" s="64" t="s">
        <v>394</v>
      </c>
      <c r="C196" s="247" t="s">
        <v>395</v>
      </c>
      <c r="D196" s="194">
        <v>72.22</v>
      </c>
      <c r="E196" s="194"/>
      <c r="F196" s="45">
        <f t="shared" si="26"/>
        <v>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587.86</v>
      </c>
      <c r="E199" s="194">
        <v>451.86</v>
      </c>
      <c r="F199" s="45">
        <f t="shared" si="26"/>
        <v>76.86524002313476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428.4</v>
      </c>
      <c r="E201" s="194">
        <v>1097.1600000000001</v>
      </c>
      <c r="F201" s="45">
        <f t="shared" si="26"/>
        <v>256.10644257703086</v>
      </c>
    </row>
    <row r="202" spans="1:6" ht="12.75" customHeight="1" x14ac:dyDescent="0.2">
      <c r="A202" s="63">
        <v>34</v>
      </c>
      <c r="B202" s="183" t="s">
        <v>406</v>
      </c>
      <c r="C202" s="247" t="s">
        <v>407</v>
      </c>
      <c r="D202" s="60">
        <f t="shared" ref="D202:E202" si="37">D203+D208+D216</f>
        <v>255.78</v>
      </c>
      <c r="E202" s="60">
        <f t="shared" si="37"/>
        <v>264.52</v>
      </c>
      <c r="F202" s="45">
        <f t="shared" si="26"/>
        <v>103.41699898350143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255.78</v>
      </c>
      <c r="E216" s="60">
        <f t="shared" si="40"/>
        <v>264.52</v>
      </c>
      <c r="F216" s="45">
        <f t="shared" si="26"/>
        <v>103.41699898350143</v>
      </c>
    </row>
    <row r="217" spans="1:6" ht="12.75" customHeight="1" x14ac:dyDescent="0.2">
      <c r="A217" s="63">
        <v>3431</v>
      </c>
      <c r="B217" s="182" t="s">
        <v>436</v>
      </c>
      <c r="C217" s="247" t="s">
        <v>437</v>
      </c>
      <c r="D217" s="194">
        <v>240.84</v>
      </c>
      <c r="E217" s="194">
        <v>264.52</v>
      </c>
      <c r="F217" s="45">
        <f t="shared" si="26"/>
        <v>109.83225377844209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14.94</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8471.2900000000009</v>
      </c>
      <c r="E230" s="60">
        <f>E231+E234+E237+E242+E246+E250+E254+E257</f>
        <v>5912.05</v>
      </c>
      <c r="F230" s="45">
        <f t="shared" ref="F230:F245" si="44">IF(D230&lt;&gt;0,IF(E230/D230&gt;=100,"&gt;&gt;100",E230/D230*100),"-")</f>
        <v>69.789252876480433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8471.2900000000009</v>
      </c>
      <c r="E257" s="60">
        <f t="shared" si="54"/>
        <v>5912.05</v>
      </c>
      <c r="F257" s="45">
        <f t="shared" si="53"/>
        <v>69.789252876480433</v>
      </c>
    </row>
    <row r="258" spans="1:6" ht="12.75" customHeight="1" x14ac:dyDescent="0.2">
      <c r="A258" s="63" t="s">
        <v>513</v>
      </c>
      <c r="B258" s="64" t="s">
        <v>159</v>
      </c>
      <c r="C258" s="247" t="s">
        <v>513</v>
      </c>
      <c r="D258" s="194">
        <v>8471.2900000000009</v>
      </c>
      <c r="E258" s="194">
        <v>5912.05</v>
      </c>
      <c r="F258" s="45">
        <f t="shared" si="53"/>
        <v>69.789252876480433</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2625</v>
      </c>
      <c r="E262" s="60">
        <f t="shared" si="55"/>
        <v>2143.4899999999998</v>
      </c>
      <c r="F262" s="45">
        <f t="shared" ref="F262:F268" si="56">IF(D262&lt;&gt;0,IF(E262/D262&gt;=100,"&gt;&gt;100",E262/D262*100),"-")</f>
        <v>81.656761904761893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2625</v>
      </c>
      <c r="E269" s="60">
        <f t="shared" si="58"/>
        <v>2143.4899999999998</v>
      </c>
      <c r="F269" s="45">
        <f t="shared" ref="F269:F272" si="59">IF(D269&lt;&gt;0,IF(E269/D269&gt;=100,"&gt;&gt;100",E269/D269*100),"-")</f>
        <v>81.656761904761893</v>
      </c>
    </row>
    <row r="270" spans="1:6" ht="12.75" customHeight="1" x14ac:dyDescent="0.2">
      <c r="A270" s="63">
        <v>3721</v>
      </c>
      <c r="B270" s="65" t="s">
        <v>533</v>
      </c>
      <c r="C270" s="247" t="s">
        <v>534</v>
      </c>
      <c r="D270" s="194">
        <v>2625</v>
      </c>
      <c r="E270" s="194">
        <v>1997.5</v>
      </c>
      <c r="F270" s="45">
        <f t="shared" si="59"/>
        <v>76.095238095238088</v>
      </c>
    </row>
    <row r="271" spans="1:6" ht="12.75" customHeight="1" x14ac:dyDescent="0.2">
      <c r="A271" s="63">
        <v>3722</v>
      </c>
      <c r="B271" s="65" t="s">
        <v>535</v>
      </c>
      <c r="C271" s="247" t="s">
        <v>536</v>
      </c>
      <c r="D271" s="194">
        <v>0</v>
      </c>
      <c r="E271" s="194">
        <v>145.99</v>
      </c>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329527.53999999998</v>
      </c>
      <c r="E299" s="60">
        <f>E152-E297+E298</f>
        <v>250461.61999999997</v>
      </c>
      <c r="F299" s="45">
        <f t="shared" si="68"/>
        <v>76.006278564759711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83033.469999999972</v>
      </c>
      <c r="E301" s="60">
        <f>IF(E299&gt;=E6,E299-E6,0)</f>
        <v>9002.5099999999802</v>
      </c>
      <c r="F301" s="45">
        <f t="shared" si="68"/>
        <v>10.842025510917445</v>
      </c>
    </row>
    <row r="302" spans="1:6" ht="12.75" customHeight="1" x14ac:dyDescent="0.2">
      <c r="A302" s="63">
        <v>92211</v>
      </c>
      <c r="B302" s="64" t="s">
        <v>597</v>
      </c>
      <c r="C302" s="247" t="s">
        <v>598</v>
      </c>
      <c r="D302" s="194">
        <v>12320.57</v>
      </c>
      <c r="E302" s="194">
        <v>13220.69</v>
      </c>
      <c r="F302" s="45">
        <f t="shared" si="68"/>
        <v>107.30583081789236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2659.26</v>
      </c>
      <c r="E304" s="194">
        <v>1079.0999999999999</v>
      </c>
      <c r="F304" s="45">
        <f t="shared" si="68"/>
        <v>40.578958056000538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246494.07</v>
      </c>
      <c r="E422" s="60">
        <f>E6+E308</f>
        <v>241459.11</v>
      </c>
      <c r="F422" s="45">
        <f t="shared" si="72"/>
        <v>97.95737073918248</v>
      </c>
    </row>
    <row r="423" spans="1:6" ht="12.75" customHeight="1" x14ac:dyDescent="0.2">
      <c r="A423" s="63" t="s">
        <v>582</v>
      </c>
      <c r="B423" s="64" t="s">
        <v>805</v>
      </c>
      <c r="C423" s="247" t="s">
        <v>806</v>
      </c>
      <c r="D423" s="60">
        <f t="shared" ref="D423:E423" si="103">D299+D360</f>
        <v>329527.53999999998</v>
      </c>
      <c r="E423" s="60">
        <f t="shared" si="103"/>
        <v>250461.61999999997</v>
      </c>
      <c r="F423" s="45">
        <f t="shared" si="72"/>
        <v>76.006278564759711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83033.469999999972</v>
      </c>
      <c r="E425" s="60">
        <f t="shared" si="105"/>
        <v>9002.5099999999802</v>
      </c>
      <c r="F425" s="45">
        <f t="shared" si="72"/>
        <v>10.842025510917445</v>
      </c>
    </row>
    <row r="426" spans="1:6" ht="12.75" customHeight="1" x14ac:dyDescent="0.2">
      <c r="A426" s="251" t="s">
        <v>811</v>
      </c>
      <c r="B426" s="183" t="s">
        <v>812</v>
      </c>
      <c r="C426" s="252" t="s">
        <v>813</v>
      </c>
      <c r="D426" s="60">
        <f t="shared" ref="D426:E426" si="106">IF(D302-D303+D419-D420&gt;=0,D302-D303+D419-D420,0)</f>
        <v>12320.57</v>
      </c>
      <c r="E426" s="60">
        <f t="shared" si="106"/>
        <v>13220.69</v>
      </c>
      <c r="F426" s="45">
        <f t="shared" si="72"/>
        <v>107.30583081789236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2659.26</v>
      </c>
      <c r="E428" s="81">
        <f t="shared" si="108"/>
        <v>1079.0999999999999</v>
      </c>
      <c r="F428" s="61">
        <f t="shared" si="72"/>
        <v>40.578958056000538</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246494.07</v>
      </c>
      <c r="E643" s="60">
        <f>E422+E430</f>
        <v>241459.11</v>
      </c>
      <c r="F643" s="45">
        <f t="shared" si="109"/>
        <v>97.95737073918248</v>
      </c>
    </row>
    <row r="644" spans="1:6" ht="12.75" customHeight="1" x14ac:dyDescent="0.2">
      <c r="A644" s="63" t="s">
        <v>582</v>
      </c>
      <c r="B644" s="64" t="s">
        <v>1238</v>
      </c>
      <c r="C644" s="247" t="s">
        <v>1239</v>
      </c>
      <c r="D644" s="60">
        <f>D423+D535</f>
        <v>329527.53999999998</v>
      </c>
      <c r="E644" s="60">
        <f>E423+E535</f>
        <v>250461.61999999997</v>
      </c>
      <c r="F644" s="45">
        <f t="shared" si="109"/>
        <v>76.006278564759711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83033.469999999972</v>
      </c>
      <c r="E646" s="60">
        <f t="shared" si="164"/>
        <v>9002.5099999999802</v>
      </c>
      <c r="F646" s="45">
        <f t="shared" si="109"/>
        <v>10.842025510917445</v>
      </c>
    </row>
    <row r="647" spans="1:6" ht="24" x14ac:dyDescent="0.2">
      <c r="A647" s="251" t="s">
        <v>1244</v>
      </c>
      <c r="B647" s="64" t="s">
        <v>1245</v>
      </c>
      <c r="C647" s="252" t="s">
        <v>1244</v>
      </c>
      <c r="D647" s="60">
        <f>IF(D426-D427+D641-D642&gt;=0,D426-D427+D641-D642,0)</f>
        <v>12320.57</v>
      </c>
      <c r="E647" s="60">
        <f>IF(E426-E427+E641-E642&gt;=0,E426-E427+E641-E642,0)</f>
        <v>13220.69</v>
      </c>
      <c r="F647" s="45">
        <f t="shared" si="109"/>
        <v>107.30583081789236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4218.1800000000203</v>
      </c>
      <c r="F649" s="45" t="str">
        <f t="shared" si="109"/>
        <v>-</v>
      </c>
    </row>
    <row r="650" spans="1:6" ht="24" x14ac:dyDescent="0.2">
      <c r="A650" s="63" t="s">
        <v>582</v>
      </c>
      <c r="B650" s="64" t="s">
        <v>1250</v>
      </c>
      <c r="C650" s="247" t="s">
        <v>1251</v>
      </c>
      <c r="D650" s="60">
        <f t="shared" ref="D650:E650" si="166">IF(D646+D648-D645-D647&gt;=0,D646+D648-D645-D647,0)</f>
        <v>70712.899999999965</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13586.88</v>
      </c>
      <c r="E653" s="194">
        <v>14271.06</v>
      </c>
      <c r="F653" s="45">
        <f t="shared" ref="F653:F740" si="167">IF(D653&lt;&gt;0,IF(E653/D653&gt;=100,"&gt;&gt;100",E653/D653*100),"-")</f>
        <v>105.03559316046068</v>
      </c>
    </row>
    <row r="654" spans="1:6" ht="12.75" customHeight="1" x14ac:dyDescent="0.2">
      <c r="A654" s="63" t="s">
        <v>1257</v>
      </c>
      <c r="B654" s="64" t="s">
        <v>1258</v>
      </c>
      <c r="C654" s="247" t="s">
        <v>1257</v>
      </c>
      <c r="D654" s="194">
        <v>232123.92</v>
      </c>
      <c r="E654" s="194">
        <v>246606.55</v>
      </c>
      <c r="F654" s="45">
        <f t="shared" si="167"/>
        <v>106.23918034815196</v>
      </c>
    </row>
    <row r="655" spans="1:6" ht="12.75" customHeight="1" x14ac:dyDescent="0.2">
      <c r="A655" s="63" t="s">
        <v>1259</v>
      </c>
      <c r="B655" s="64" t="s">
        <v>1260</v>
      </c>
      <c r="C655" s="247" t="s">
        <v>1259</v>
      </c>
      <c r="D655" s="194">
        <v>235148.79</v>
      </c>
      <c r="E655" s="194">
        <v>248761.46</v>
      </c>
      <c r="F655" s="45">
        <f t="shared" si="167"/>
        <v>105.78896025788606</v>
      </c>
    </row>
    <row r="656" spans="1:6" ht="24" x14ac:dyDescent="0.2">
      <c r="A656" s="63">
        <v>11</v>
      </c>
      <c r="B656" s="64" t="s">
        <v>1261</v>
      </c>
      <c r="C656" s="247" t="s">
        <v>1262</v>
      </c>
      <c r="D656" s="60">
        <f t="shared" ref="D656:E656" si="168">+D653+D654-D655</f>
        <v>10562.010000000009</v>
      </c>
      <c r="E656" s="60">
        <f t="shared" si="168"/>
        <v>12116.149999999994</v>
      </c>
      <c r="F656" s="45">
        <f t="shared" si="167"/>
        <v>114.71443408972331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28</v>
      </c>
      <c r="E658" s="253">
        <v>27</v>
      </c>
      <c r="F658" s="45">
        <f t="shared" si="167"/>
        <v>96.428571428571431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26</v>
      </c>
      <c r="E660" s="253">
        <v>26</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25745.07</v>
      </c>
      <c r="E724" s="192">
        <v>25159.74</v>
      </c>
      <c r="F724" s="71">
        <f t="shared" si="167"/>
        <v>97.726438498710635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3452.24</v>
      </c>
      <c r="E734" s="192">
        <v>2151.7199999999998</v>
      </c>
      <c r="F734" s="71">
        <f t="shared" si="167"/>
        <v>62.328227469700828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614.41999999999996</v>
      </c>
      <c r="E741" s="192">
        <v>399.46</v>
      </c>
      <c r="F741" s="71">
        <f t="shared" ref="F741:F1006" si="169">IF(D741&lt;&gt;0,IF(E741/D741&gt;=100,"&gt;&gt;100",E741/D741*100),"-")</f>
        <v>65.014159695322419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2625</v>
      </c>
      <c r="E843" s="194">
        <v>1997.5</v>
      </c>
      <c r="F843" s="45">
        <f t="shared" si="169"/>
        <v>76.095238095238088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v>145.99</v>
      </c>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A9:A14 A3:F3 G1: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466:F588 G15:XFD1048576 A4:F8 C9:XFD14 A15:F35 A1:F2 A36:D465 F36:F465 E36:E189 E191:E465"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18:E189 D190 D191:E1009">
    <cfRule type="cellIs" dxfId="22" priority="13" operator="lessThan">
      <formula>-0.001</formula>
    </cfRule>
  </conditionalFormatting>
  <conditionalFormatting sqref="D9:E16">
    <cfRule type="cellIs" dxfId="21"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election activeCell="L18" sqref="L1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1990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2997</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3272</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5" t="s">
        <v>2723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2654</v>
      </c>
      <c r="B2" s="332"/>
      <c r="C2" s="332"/>
      <c r="D2" s="332"/>
      <c r="E2" s="3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3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1" t="s">
        <v>2133</v>
      </c>
      <c r="B2" s="332"/>
      <c r="C2" s="332"/>
      <c r="D2" s="33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69531.7</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246113.84000000003</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242471.39</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173025.05</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66984.83</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264.52</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2196.5700000000002</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0.42</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3642.45</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243957.64999999997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241829.06999999998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175096.71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64271.27</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264.52</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2196.5700000000002</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2128.58</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71687.890000000072</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71687.89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68044.08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3643.81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55"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1" t="s">
        <v>2133</v>
      </c>
      <c r="B1" s="332"/>
      <c r="C1" s="332"/>
      <c r="D1" s="332"/>
      <c r="E1" s="51" t="s">
        <v>2134</v>
      </c>
      <c r="F1" s="51"/>
      <c r="G1" s="51"/>
      <c r="H1" s="51"/>
      <c r="I1" s="51"/>
      <c r="J1" s="51"/>
      <c r="K1" s="51"/>
      <c r="L1" s="51"/>
      <c r="M1" s="51"/>
      <c r="N1" s="51"/>
      <c r="O1" s="51"/>
      <c r="P1" s="51"/>
    </row>
    <row r="2" spans="1:17" ht="37.5" customHeight="1" x14ac:dyDescent="0.2">
      <c r="A2" s="331" t="s">
        <v>2135</v>
      </c>
      <c r="B2" s="332"/>
      <c r="C2" s="332"/>
      <c r="D2" s="33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t="e">
        <f>E4+E14+E23+E298+E341+E344+E346</f>
        <v>#REF!</v>
      </c>
      <c r="F3" s="96" t="e">
        <f>F4+F14+F23+F298+F341+F344+F346</f>
        <v>#REF!</v>
      </c>
      <c r="G3" s="96">
        <f>IF(RefStr!C13&lt;&gt;"",INT(VALUE(MID(RefStr!C13,1,4))),0)</f>
        <v>2026</v>
      </c>
      <c r="H3" s="100">
        <f>IF(RefStr!C13&lt;&gt;"",INT(VALUE(MID(RefStr!C13,6,2))),0)</f>
        <v>3</v>
      </c>
      <c r="I3" s="101">
        <f>RefStr!C10*1</f>
        <v>11</v>
      </c>
      <c r="J3" s="102" t="e">
        <f>RefStr!H7</f>
        <v>#REF!</v>
      </c>
      <c r="K3" s="100" t="str">
        <f>RefStr!H9</f>
        <v>NE</v>
      </c>
      <c r="L3" s="100" t="str">
        <f>RefStr!H10</f>
        <v>NE</v>
      </c>
      <c r="M3" s="100" t="str">
        <f>RefStr!H8</f>
        <v>NE</v>
      </c>
      <c r="N3" s="100" t="str">
        <f>RefStr!H11</f>
        <v>DA</v>
      </c>
      <c r="O3" s="103">
        <f>RefStr!C6</f>
        <v>7704</v>
      </c>
      <c r="P3" s="51"/>
    </row>
    <row r="4" spans="1:17" ht="19.5" customHeight="1" x14ac:dyDescent="0.2">
      <c r="A4" s="394" t="s">
        <v>2146</v>
      </c>
      <c r="B4" s="395"/>
      <c r="C4" s="396"/>
      <c r="D4" s="95"/>
      <c r="E4" s="51" t="e">
        <f>SUM(E5:E13)</f>
        <v>#REF!</v>
      </c>
      <c r="F4" s="51">
        <f>SUM(F5:F13)</f>
        <v>0</v>
      </c>
      <c r="G4" s="51"/>
      <c r="H4" s="51"/>
      <c r="I4" s="104" t="s">
        <v>2147</v>
      </c>
      <c r="J4" s="104" t="s">
        <v>2148</v>
      </c>
      <c r="K4" s="104" t="s">
        <v>2149</v>
      </c>
      <c r="L4" s="51"/>
      <c r="M4" s="51"/>
      <c r="N4" s="51"/>
      <c r="O4" s="51"/>
      <c r="P4" s="51"/>
    </row>
    <row r="5" spans="1:17" ht="63.75" customHeight="1" x14ac:dyDescent="0.2">
      <c r="A5" s="105">
        <v>1</v>
      </c>
      <c r="B5" s="106" t="e">
        <f t="shared" ref="B5:B13" si="0">IF(E5=1,"Pogreška",IF(F5=1,"Provjera","O.K."))</f>
        <v>#REF!</v>
      </c>
      <c r="C5" s="246" t="s">
        <v>2150</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
      <c r="A6" s="105">
        <v>2</v>
      </c>
      <c r="B6" s="106" t="e">
        <f t="shared" si="0"/>
        <v>#REF!</v>
      </c>
      <c r="C6" s="246" t="s">
        <v>2151</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
      <c r="A7" s="105">
        <v>3</v>
      </c>
      <c r="B7" s="106" t="e">
        <f t="shared" si="0"/>
        <v>#REF!</v>
      </c>
      <c r="C7" s="246" t="s">
        <v>2152</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
      <c r="A8" s="105">
        <v>4</v>
      </c>
      <c r="B8" s="106" t="e">
        <f t="shared" si="0"/>
        <v>#REF!</v>
      </c>
      <c r="C8" s="246" t="s">
        <v>2153</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
      <c r="A9" s="105">
        <v>5</v>
      </c>
      <c r="B9" s="106" t="e">
        <f t="shared" si="0"/>
        <v>#REF!</v>
      </c>
      <c r="C9" s="246" t="s">
        <v>2154</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
      <c r="A10" s="105">
        <v>6</v>
      </c>
      <c r="B10" s="106" t="e">
        <f t="shared" si="0"/>
        <v>#REF!</v>
      </c>
      <c r="C10" s="246" t="s">
        <v>2155</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
      <c r="A11" s="105">
        <v>7</v>
      </c>
      <c r="B11" s="106" t="e">
        <f t="shared" si="0"/>
        <v>#REF!</v>
      </c>
      <c r="C11" s="246" t="s">
        <v>2156</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
      <c r="A12" s="105">
        <v>8</v>
      </c>
      <c r="B12" s="106" t="e">
        <f t="shared" si="0"/>
        <v>#REF!</v>
      </c>
      <c r="C12" s="246" t="s">
        <v>2157</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
      <c r="A13" s="105">
        <v>9</v>
      </c>
      <c r="B13" s="106" t="e">
        <f t="shared" si="0"/>
        <v>#REF!</v>
      </c>
      <c r="C13" s="246" t="s">
        <v>2158</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
      <c r="A14" s="397" t="s">
        <v>1998</v>
      </c>
      <c r="B14" s="392"/>
      <c r="C14" s="393"/>
      <c r="D14" s="95"/>
      <c r="E14" s="51" t="e">
        <f>SUM(E15:E22)</f>
        <v>#REF!</v>
      </c>
      <c r="F14" s="51" t="e">
        <f>SUM(F15:F22)</f>
        <v>#REF!</v>
      </c>
      <c r="G14" s="51"/>
      <c r="H14" s="51"/>
      <c r="I14" s="51"/>
      <c r="J14" s="51"/>
      <c r="K14" s="51"/>
      <c r="L14" s="51"/>
      <c r="M14" s="51"/>
      <c r="N14" s="51"/>
      <c r="O14" s="51"/>
      <c r="P14" s="51"/>
    </row>
    <row r="15" spans="1:17" ht="57" customHeight="1" x14ac:dyDescent="0.2">
      <c r="A15" s="105">
        <v>1</v>
      </c>
      <c r="B15" s="106" t="e">
        <f t="shared" ref="B15:B18" si="2">IF(E15=1,"Pogreška",IF(F15=1,"Provjera","O.K."))</f>
        <v>#REF!</v>
      </c>
      <c r="C15" s="136" t="s">
        <v>2159</v>
      </c>
      <c r="D15" s="95"/>
      <c r="E15" s="51" t="e">
        <f>MAX(G15:K15)</f>
        <v>#REF!</v>
      </c>
      <c r="F15" s="51" t="e">
        <f>MAX(L15:O15)</f>
        <v>#REF!</v>
      </c>
      <c r="G15" s="96" t="e">
        <f>IF(AND(H3=12,J3="DA",M3="DA",OR(I3=11,I3=21,I3=22,I3=31,I3=41,I3=42),ABS(BILANCA!D171-'PR-RAS'!D651)&gt;0.001),1,0)</f>
        <v>#REF!</v>
      </c>
      <c r="H15" s="96" t="e">
        <f>IF(AND(H3=12,J3="DA",M3="DA",OR(I3=11,I3=21,I3=22,I3=31,I3=41,I3=42),ABS(BILANCA!E171-'PR-RAS'!E651)&gt;0.001),1,0)</f>
        <v>#REF!</v>
      </c>
      <c r="I15" s="51"/>
      <c r="J15" s="51"/>
      <c r="K15" s="51"/>
      <c r="L15" s="96" t="e">
        <f>IF(AND(H3=12,J3="DA",M3="DA",OR(I3=12,I3=13,I3=23),ABS(BILANCA!D171-'PR-RAS'!D651)&gt;0.001),1,0)</f>
        <v>#REF!</v>
      </c>
      <c r="M15" s="96" t="e">
        <f>IF(AND(H3=12,J3="DA",M3="DA",OR(I3=12,I3=13,I3=23),ABS(BILANCA!E171-'PR-RAS'!E651)&gt;0.001),1,0)</f>
        <v>#REF!</v>
      </c>
      <c r="N15" s="51"/>
      <c r="O15" s="51"/>
      <c r="P15" s="51"/>
    </row>
    <row r="16" spans="1:17" ht="42" customHeight="1" x14ac:dyDescent="0.2">
      <c r="A16" s="105">
        <v>2</v>
      </c>
      <c r="B16" s="106" t="e">
        <f t="shared" si="2"/>
        <v>#REF!</v>
      </c>
      <c r="C16" s="136" t="s">
        <v>2160</v>
      </c>
      <c r="D16" s="95"/>
      <c r="E16" s="51" t="e">
        <f>MAX(G16:K16)</f>
        <v>#REF!</v>
      </c>
      <c r="F16" s="51" t="e">
        <f>MAX(L16:O16)</f>
        <v>#REF!</v>
      </c>
      <c r="G16" s="96" t="e">
        <f>IF(AND(H3=12,J3="DA",M3="DA",OR(I3=11,I3=21,I3=22,I3=31,I3=41,I3=42),ABS(BILANCA!D70-'PR-RAS'!D656)&gt;0.001),1,0)</f>
        <v>#REF!</v>
      </c>
      <c r="H16" s="96" t="e">
        <f>IF(AND(H3=12,J3="DA",M3="DA",OR(I3=11,I3=21,I3=22,I3=31,I3=41,I3=42),ABS(BILANCA!E70-'PR-RAS'!E656)&gt;0.001),1,0)</f>
        <v>#REF!</v>
      </c>
      <c r="I16" s="109"/>
      <c r="J16" s="51"/>
      <c r="K16" s="51"/>
      <c r="L16" s="96" t="e">
        <f>IF(AND(H3=12,J3="DA",M3="DA",OR(I3=12,I3=13,I3=23),ABS(BILANCA!D70-'PR-RAS'!D656)&gt;0.001),1,0)</f>
        <v>#REF!</v>
      </c>
      <c r="M16" s="96" t="e">
        <f>IF(AND(H3=12,J3="DA",M3="DA",OR(I3=12,I3=13,I3=23),ABS(BILANCA!E70-'PR-RAS'!E656)&gt;0.001),1,0)</f>
        <v>#REF!</v>
      </c>
      <c r="N16" s="51"/>
      <c r="O16" s="51"/>
      <c r="P16" s="51"/>
    </row>
    <row r="17" spans="1:16" ht="48.75" customHeight="1" x14ac:dyDescent="0.2">
      <c r="A17" s="105">
        <v>3</v>
      </c>
      <c r="B17" s="106" t="e">
        <f t="shared" si="2"/>
        <v>#REF!</v>
      </c>
      <c r="C17" s="136" t="s">
        <v>2161</v>
      </c>
      <c r="D17" s="95"/>
      <c r="E17" s="51" t="e">
        <f t="shared" ref="E17:E18" si="3">MAX(G17:L17)</f>
        <v>#REF!</v>
      </c>
      <c r="F17" s="51">
        <v>0</v>
      </c>
      <c r="G17" s="110" t="e">
        <f>IF(AND(H3=12,J3="DA",M3="DA",BILANCA!D255-BILANCA!D259&gt;0.001,OR(ABS(BILANCA!D255-BILANCA!D259-'PR-RAS'!D649)&gt;0.001,ABS('PR-RAS'!D650)&gt;0.001)),1,0)</f>
        <v>#REF!</v>
      </c>
      <c r="H17" s="96" t="e">
        <f>IF(AND(H3=12,J3="DA",M3="DA",BILANCA!E255-BILANCA!E259&gt;0.001,OR(ABS(BILANCA!E255-BILANCA!E259-'PR-RAS'!E649)&gt;0.001,ABS('PR-RAS'!E650)&gt;0.001)),1,0)</f>
        <v>#REF!</v>
      </c>
      <c r="I17" s="111" t="e">
        <f>IF(AND(H3=12,J3="DA",M3="DA",BILANCA!D259-BILANCA!D255&gt;0.001,OR(ABS(BILANCA!D259-BILANCA!D255-'PR-RAS'!D650)&gt;0.001,ABS('PR-RAS'!D649)&gt;0.001)),1,0)</f>
        <v>#REF!</v>
      </c>
      <c r="J17" s="111" t="e">
        <f>IF(AND(H3=12,J3="DA",M3="DA",BILANCA!E259-BILANCA!E255&gt;0.001,OR(ABS(BILANCA!E259-BILANCA!E255-'PR-RAS'!E650)&gt;0.001,ABS('PR-RAS'!E649)&gt;0.001)),1,0)</f>
        <v>#REF!</v>
      </c>
      <c r="K17" s="51"/>
      <c r="L17" s="51"/>
      <c r="M17" s="51"/>
      <c r="N17" s="51"/>
      <c r="O17" s="51"/>
      <c r="P17" s="51"/>
    </row>
    <row r="18" spans="1:16" ht="43.5" customHeight="1" x14ac:dyDescent="0.2">
      <c r="A18" s="105">
        <v>4</v>
      </c>
      <c r="B18" s="106" t="e">
        <f t="shared" si="2"/>
        <v>#REF!</v>
      </c>
      <c r="C18" s="136" t="s">
        <v>2162</v>
      </c>
      <c r="D18" s="95"/>
      <c r="E18" s="51" t="e">
        <f t="shared" si="3"/>
        <v>#REF!</v>
      </c>
      <c r="F18" s="51">
        <v>0</v>
      </c>
      <c r="G18" s="110" t="e">
        <f>IF(AND(J3="DA",K3="DA",ABS('PR-RAS'!D423-'PR-RAS'!D250-'RAS-funkcijski'!D141)&gt;0.001),1,0)</f>
        <v>#REF!</v>
      </c>
      <c r="H18" s="226" t="e">
        <f>IF(AND(J3="DA",K3="DA",ABS('PR-RAS'!E423-'PR-RAS'!E250-'RAS-funkcijski'!E141)&gt;0.001),1,0)</f>
        <v>#REF!</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e">
        <f>IF(E21=1,"Pogreška",IF(F21=1,"Provjera","O.K."))</f>
        <v>#REF!</v>
      </c>
      <c r="C21" s="136" t="s">
        <v>2165</v>
      </c>
      <c r="D21" s="95"/>
      <c r="E21" s="51" t="e">
        <f>MAX(G21:K21)</f>
        <v>#REF!</v>
      </c>
      <c r="F21" s="51">
        <v>0</v>
      </c>
      <c r="G21" s="264" t="e">
        <f>IF(AND(H3=12, J3="DA", M3="DA", ABS(BILANCA!D273-'PR-RAS'!D304)&gt;0.001), 1, 0)</f>
        <v>#REF!</v>
      </c>
      <c r="H21" s="260" t="e">
        <f>IF(AND(H3=12, J3="DA", M3="DA", ABS(BILANCA!E273-'PR-RAS'!E304)&gt;0.001), 1, 0)</f>
        <v>#REF!</v>
      </c>
      <c r="I21" s="51"/>
      <c r="J21" s="51"/>
      <c r="K21" s="51"/>
      <c r="L21" s="51"/>
      <c r="M21" s="51"/>
      <c r="N21" s="51"/>
      <c r="O21" s="51"/>
      <c r="P21" s="51"/>
    </row>
    <row r="22" spans="1:16" ht="25.15" customHeight="1" x14ac:dyDescent="0.2">
      <c r="A22" s="105">
        <v>8</v>
      </c>
      <c r="B22" s="106" t="e">
        <f>IF(E22=1,"Pogreška",IF(F22=1,"Provjera","O.K."))</f>
        <v>#REF!</v>
      </c>
      <c r="C22" s="136" t="s">
        <v>2166</v>
      </c>
      <c r="D22" s="95"/>
      <c r="E22" s="51" t="e">
        <f>MAX(G22:K22)</f>
        <v>#REF!</v>
      </c>
      <c r="F22" s="51">
        <v>0</v>
      </c>
      <c r="G22" s="264" t="e">
        <f>IF(AND(H3=12, J3="DA", M3="DA", ABS(BILANCA!D290-'PR-RAS'!D421)&gt;0.001), 1, 0)</f>
        <v>#REF!</v>
      </c>
      <c r="H22" s="260" t="e">
        <f>IF(AND(H3=12, J3="DA", M3="DA", ABS(BILANCA!E290-'PR-RAS'!E421)&gt;0.001), 1, 0)</f>
        <v>#REF!</v>
      </c>
      <c r="I22" s="51"/>
      <c r="J22" s="51"/>
      <c r="K22" s="51"/>
      <c r="L22" s="51"/>
      <c r="M22" s="51"/>
      <c r="N22" s="51"/>
      <c r="O22" s="51"/>
      <c r="P22" s="51"/>
    </row>
    <row r="23" spans="1:16" ht="19.5" customHeight="1" x14ac:dyDescent="0.2">
      <c r="A23" s="391" t="s">
        <v>2167</v>
      </c>
      <c r="B23" s="392"/>
      <c r="C23" s="393"/>
      <c r="D23" s="95"/>
      <c r="E23" s="51" t="e">
        <f>SUM(E24:E297)</f>
        <v>#REF!</v>
      </c>
      <c r="F23" s="51" t="e">
        <f>SUM(F24:F297)</f>
        <v>#REF!</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e">
        <f t="shared" si="16"/>
        <v>#REF!</v>
      </c>
      <c r="C293" s="91" t="s">
        <v>2437</v>
      </c>
      <c r="D293" s="95"/>
      <c r="E293" s="51">
        <f t="shared" si="17"/>
        <v>0</v>
      </c>
      <c r="F293" s="51" t="e">
        <f t="shared" si="18"/>
        <v>#REF!</v>
      </c>
      <c r="G293" s="51"/>
      <c r="H293" s="51"/>
      <c r="I293" s="51"/>
      <c r="J293" s="51"/>
      <c r="K293" s="51"/>
      <c r="L293" s="51" t="e">
        <f>IF(AND(J3="DA",MAX('PR-RAS'!D653:D655)=0,MIN('PR-RAS'!D653:D655)=0),1,0)</f>
        <v>#REF!</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e">
        <f>IF(E295=1,"Pogreška",IF(F295=1,"Provjera","O.K."))</f>
        <v>#REF!</v>
      </c>
      <c r="C295" s="136" t="s">
        <v>2439</v>
      </c>
      <c r="D295" s="95"/>
      <c r="E295" s="51" t="e">
        <f t="shared" si="17"/>
        <v>#REF!</v>
      </c>
      <c r="F295" s="51">
        <f>MAX(L295:O295)</f>
        <v>0</v>
      </c>
      <c r="G295" s="51" t="e">
        <f>IF(AND(J3="DA",OR(ISBLANK('PR-RAS'!D302),ISBLANK('PR-RAS'!D419),ISBLANK('PR-RAS'!D641),ISBLANK('PR-RAS'!D303),ISBLANK('PR-RAS'!D420),ISBLANK('PR-RAS'!D642))),1,0)</f>
        <v>#REF!</v>
      </c>
      <c r="H295" s="51" t="e">
        <f>IF(AND(J3="DA",OR(ISBLANK('PR-RAS'!E302),ISBLANK('PR-RAS'!E419),ISBLANK('PR-RAS'!E641),ISBLANK('PR-RAS'!E303),ISBLANK('PR-RAS'!E420),ISBLANK('PR-RAS'!E642))),1,0)</f>
        <v>#REF!</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Glavičić</cp:lastModifiedBy>
  <cp:lastPrinted>2026-04-09T09:34:17Z</cp:lastPrinted>
  <dcterms:created xsi:type="dcterms:W3CDTF">2022-04-01T05:14:30Z</dcterms:created>
  <dcterms:modified xsi:type="dcterms:W3CDTF">2026-04-09T10:55:15Z</dcterms:modified>
</cp:coreProperties>
</file>